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tonio.melo\Desktop\"/>
    </mc:Choice>
  </mc:AlternateContent>
  <xr:revisionPtr revIDLastSave="0" documentId="13_ncr:1_{EB50A221-2BC1-4C06-A00F-5A34D6B57C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ela Resumo" sheetId="10" r:id="rId1"/>
    <sheet name="Mapa de Precificação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8" i="10" l="1"/>
  <c r="F248" i="10"/>
  <c r="H247" i="10"/>
  <c r="F247" i="10"/>
  <c r="H246" i="10"/>
  <c r="F246" i="10"/>
  <c r="H245" i="10"/>
  <c r="F245" i="10"/>
  <c r="H244" i="10"/>
  <c r="F244" i="10"/>
  <c r="H243" i="10"/>
  <c r="F243" i="10"/>
  <c r="H240" i="10"/>
  <c r="F240" i="10"/>
  <c r="H239" i="10"/>
  <c r="F239" i="10"/>
  <c r="H238" i="10"/>
  <c r="F238" i="10"/>
  <c r="H237" i="10"/>
  <c r="F237" i="10"/>
  <c r="H236" i="10"/>
  <c r="F236" i="10"/>
  <c r="H235" i="10"/>
  <c r="F235" i="10"/>
  <c r="H234" i="10"/>
  <c r="F234" i="10"/>
  <c r="H233" i="10"/>
  <c r="F233" i="10"/>
  <c r="H232" i="10"/>
  <c r="F232" i="10"/>
  <c r="H231" i="10"/>
  <c r="F231" i="10"/>
  <c r="H230" i="10"/>
  <c r="F230" i="10"/>
  <c r="H229" i="10"/>
  <c r="F229" i="10"/>
  <c r="H228" i="10"/>
  <c r="F228" i="10"/>
  <c r="H227" i="10"/>
  <c r="F227" i="10"/>
  <c r="H226" i="10"/>
  <c r="F226" i="10"/>
  <c r="H225" i="10"/>
  <c r="F225" i="10"/>
  <c r="H224" i="10"/>
  <c r="F224" i="10"/>
  <c r="H223" i="10"/>
  <c r="F223" i="10"/>
  <c r="H222" i="10"/>
  <c r="F222" i="10"/>
  <c r="H221" i="10"/>
  <c r="F221" i="10"/>
  <c r="H220" i="10"/>
  <c r="F220" i="10"/>
  <c r="H219" i="10"/>
  <c r="F219" i="10"/>
  <c r="H218" i="10"/>
  <c r="F218" i="10"/>
  <c r="H217" i="10"/>
  <c r="F217" i="10"/>
  <c r="H216" i="10"/>
  <c r="F216" i="10"/>
  <c r="H215" i="10"/>
  <c r="F215" i="10"/>
  <c r="H214" i="10"/>
  <c r="F214" i="10"/>
  <c r="H213" i="10"/>
  <c r="F213" i="10"/>
  <c r="H212" i="10"/>
  <c r="F212" i="10"/>
  <c r="H211" i="10"/>
  <c r="F211" i="10"/>
  <c r="H210" i="10"/>
  <c r="F210" i="10"/>
  <c r="H209" i="10"/>
  <c r="F209" i="10"/>
  <c r="H208" i="10"/>
  <c r="F208" i="10"/>
  <c r="H207" i="10"/>
  <c r="F207" i="10"/>
  <c r="H206" i="10"/>
  <c r="F206" i="10"/>
  <c r="H205" i="10"/>
  <c r="F205" i="10"/>
  <c r="H202" i="10"/>
  <c r="F202" i="10"/>
  <c r="H201" i="10"/>
  <c r="F201" i="10"/>
  <c r="H200" i="10"/>
  <c r="F200" i="10"/>
  <c r="H199" i="10"/>
  <c r="F199" i="10"/>
  <c r="H198" i="10"/>
  <c r="F198" i="10"/>
  <c r="H197" i="10"/>
  <c r="F197" i="10"/>
  <c r="H196" i="10"/>
  <c r="F196" i="10"/>
  <c r="H195" i="10"/>
  <c r="F195" i="10"/>
  <c r="H194" i="10"/>
  <c r="F194" i="10"/>
  <c r="H193" i="10"/>
  <c r="F193" i="10"/>
  <c r="H192" i="10"/>
  <c r="F192" i="10"/>
  <c r="H191" i="10"/>
  <c r="F191" i="10"/>
  <c r="H190" i="10"/>
  <c r="F190" i="10"/>
  <c r="H189" i="10"/>
  <c r="F189" i="10"/>
  <c r="H188" i="10"/>
  <c r="F188" i="10"/>
  <c r="H187" i="10"/>
  <c r="F187" i="10"/>
  <c r="F203" i="10" s="1"/>
  <c r="H184" i="10"/>
  <c r="F184" i="10"/>
  <c r="H183" i="10"/>
  <c r="F183" i="10"/>
  <c r="H182" i="10"/>
  <c r="F182" i="10"/>
  <c r="H181" i="10"/>
  <c r="F181" i="10"/>
  <c r="H180" i="10"/>
  <c r="F180" i="10"/>
  <c r="H179" i="10"/>
  <c r="F179" i="10"/>
  <c r="H178" i="10"/>
  <c r="F178" i="10"/>
  <c r="H177" i="10"/>
  <c r="F177" i="10"/>
  <c r="H176" i="10"/>
  <c r="F176" i="10"/>
  <c r="H175" i="10"/>
  <c r="F175" i="10"/>
  <c r="H174" i="10"/>
  <c r="F174" i="10"/>
  <c r="H173" i="10"/>
  <c r="F173" i="10"/>
  <c r="H172" i="10"/>
  <c r="F172" i="10"/>
  <c r="H171" i="10"/>
  <c r="F171" i="10"/>
  <c r="H170" i="10"/>
  <c r="F170" i="10"/>
  <c r="H169" i="10"/>
  <c r="F169" i="10"/>
  <c r="H168" i="10"/>
  <c r="F168" i="10"/>
  <c r="H167" i="10"/>
  <c r="F167" i="10"/>
  <c r="H166" i="10"/>
  <c r="F166" i="10"/>
  <c r="H165" i="10"/>
  <c r="F165" i="10"/>
  <c r="H164" i="10"/>
  <c r="F164" i="10"/>
  <c r="H163" i="10"/>
  <c r="F163" i="10"/>
  <c r="H162" i="10"/>
  <c r="F162" i="10"/>
  <c r="H161" i="10"/>
  <c r="F161" i="10"/>
  <c r="H160" i="10"/>
  <c r="F160" i="10"/>
  <c r="H159" i="10"/>
  <c r="F159" i="10"/>
  <c r="H158" i="10"/>
  <c r="F158" i="10"/>
  <c r="H157" i="10"/>
  <c r="F157" i="10"/>
  <c r="H156" i="10"/>
  <c r="F156" i="10"/>
  <c r="H155" i="10"/>
  <c r="F155" i="10"/>
  <c r="H154" i="10"/>
  <c r="F154" i="10"/>
  <c r="H153" i="10"/>
  <c r="F153" i="10"/>
  <c r="H152" i="10"/>
  <c r="F152" i="10"/>
  <c r="H151" i="10"/>
  <c r="F151" i="10"/>
  <c r="H150" i="10"/>
  <c r="F150" i="10"/>
  <c r="H149" i="10"/>
  <c r="F149" i="10"/>
  <c r="H146" i="10"/>
  <c r="F146" i="10"/>
  <c r="H145" i="10"/>
  <c r="F145" i="10"/>
  <c r="H144" i="10"/>
  <c r="F144" i="10"/>
  <c r="H143" i="10"/>
  <c r="F143" i="10"/>
  <c r="H142" i="10"/>
  <c r="F142" i="10"/>
  <c r="H141" i="10"/>
  <c r="F141" i="10"/>
  <c r="H140" i="10"/>
  <c r="F140" i="10"/>
  <c r="H139" i="10"/>
  <c r="F139" i="10"/>
  <c r="H138" i="10"/>
  <c r="F138" i="10"/>
  <c r="H137" i="10"/>
  <c r="F137" i="10"/>
  <c r="H136" i="10"/>
  <c r="F136" i="10"/>
  <c r="H135" i="10"/>
  <c r="F135" i="10"/>
  <c r="H134" i="10"/>
  <c r="F134" i="10"/>
  <c r="H133" i="10"/>
  <c r="F133" i="10"/>
  <c r="H132" i="10"/>
  <c r="F132" i="10"/>
  <c r="H131" i="10"/>
  <c r="F131" i="10"/>
  <c r="H128" i="10"/>
  <c r="F128" i="10"/>
  <c r="H127" i="10"/>
  <c r="F127" i="10"/>
  <c r="H126" i="10"/>
  <c r="F126" i="10"/>
  <c r="H125" i="10"/>
  <c r="F125" i="10"/>
  <c r="H124" i="10"/>
  <c r="F124" i="10"/>
  <c r="H123" i="10"/>
  <c r="F123" i="10"/>
  <c r="H122" i="10"/>
  <c r="F122" i="10"/>
  <c r="H121" i="10"/>
  <c r="F121" i="10"/>
  <c r="H120" i="10"/>
  <c r="F120" i="10"/>
  <c r="H119" i="10"/>
  <c r="F119" i="10"/>
  <c r="H118" i="10"/>
  <c r="F118" i="10"/>
  <c r="H117" i="10"/>
  <c r="F117" i="10"/>
  <c r="H116" i="10"/>
  <c r="F116" i="10"/>
  <c r="H115" i="10"/>
  <c r="F115" i="10"/>
  <c r="H114" i="10"/>
  <c r="F114" i="10"/>
  <c r="H113" i="10"/>
  <c r="F113" i="10"/>
  <c r="H112" i="10"/>
  <c r="F112" i="10"/>
  <c r="H111" i="10"/>
  <c r="F111" i="10"/>
  <c r="H110" i="10"/>
  <c r="F110" i="10"/>
  <c r="H109" i="10"/>
  <c r="F109" i="10"/>
  <c r="H108" i="10"/>
  <c r="F108" i="10"/>
  <c r="H107" i="10"/>
  <c r="F107" i="10"/>
  <c r="H106" i="10"/>
  <c r="F106" i="10"/>
  <c r="H105" i="10"/>
  <c r="F105" i="10"/>
  <c r="H104" i="10"/>
  <c r="F104" i="10"/>
  <c r="H103" i="10"/>
  <c r="F103" i="10"/>
  <c r="H102" i="10"/>
  <c r="F102" i="10"/>
  <c r="H101" i="10"/>
  <c r="F101" i="10"/>
  <c r="H100" i="10"/>
  <c r="F100" i="10"/>
  <c r="H99" i="10"/>
  <c r="F99" i="10"/>
  <c r="H98" i="10"/>
  <c r="F98" i="10"/>
  <c r="H97" i="10"/>
  <c r="F97" i="10"/>
  <c r="H96" i="10"/>
  <c r="F96" i="10"/>
  <c r="H95" i="10"/>
  <c r="F95" i="10"/>
  <c r="H94" i="10"/>
  <c r="F94" i="10"/>
  <c r="H93" i="10"/>
  <c r="F93" i="10"/>
  <c r="H92" i="10"/>
  <c r="F92" i="10"/>
  <c r="H91" i="10"/>
  <c r="F91" i="10"/>
  <c r="H90" i="10"/>
  <c r="F90" i="10"/>
  <c r="H89" i="10"/>
  <c r="F89" i="10"/>
  <c r="H88" i="10"/>
  <c r="F88" i="10"/>
  <c r="H87" i="10"/>
  <c r="F87" i="10"/>
  <c r="H86" i="10"/>
  <c r="F86" i="10"/>
  <c r="H85" i="10"/>
  <c r="F85" i="10"/>
  <c r="H84" i="10"/>
  <c r="F84" i="10"/>
  <c r="H81" i="10"/>
  <c r="F81" i="10"/>
  <c r="H80" i="10"/>
  <c r="F80" i="10"/>
  <c r="H79" i="10"/>
  <c r="F79" i="10"/>
  <c r="H78" i="10"/>
  <c r="F78" i="10"/>
  <c r="H77" i="10"/>
  <c r="F77" i="10"/>
  <c r="H76" i="10"/>
  <c r="F76" i="10"/>
  <c r="H75" i="10"/>
  <c r="F75" i="10"/>
  <c r="H74" i="10"/>
  <c r="F74" i="10"/>
  <c r="H73" i="10"/>
  <c r="F73" i="10"/>
  <c r="H72" i="10"/>
  <c r="F72" i="10"/>
  <c r="H71" i="10"/>
  <c r="F71" i="10"/>
  <c r="H70" i="10"/>
  <c r="F70" i="10"/>
  <c r="H69" i="10"/>
  <c r="F69" i="10"/>
  <c r="H68" i="10"/>
  <c r="F68" i="10"/>
  <c r="H67" i="10"/>
  <c r="F67" i="10"/>
  <c r="H66" i="10"/>
  <c r="F66" i="10"/>
  <c r="H65" i="10"/>
  <c r="F65" i="10"/>
  <c r="H64" i="10"/>
  <c r="F64" i="10"/>
  <c r="H63" i="10"/>
  <c r="F63" i="10"/>
  <c r="H62" i="10"/>
  <c r="F62" i="10"/>
  <c r="H59" i="10"/>
  <c r="F59" i="10"/>
  <c r="H58" i="10"/>
  <c r="F58" i="10"/>
  <c r="H57" i="10"/>
  <c r="F57" i="10"/>
  <c r="H56" i="10"/>
  <c r="F56" i="10"/>
  <c r="H55" i="10"/>
  <c r="F55" i="10"/>
  <c r="H54" i="10"/>
  <c r="F54" i="10"/>
  <c r="H53" i="10"/>
  <c r="F53" i="10"/>
  <c r="H52" i="10"/>
  <c r="F52" i="10"/>
  <c r="H51" i="10"/>
  <c r="F51" i="10"/>
  <c r="H50" i="10"/>
  <c r="F50" i="10"/>
  <c r="H49" i="10"/>
  <c r="F49" i="10"/>
  <c r="H48" i="10"/>
  <c r="F48" i="10"/>
  <c r="H47" i="10"/>
  <c r="F47" i="10"/>
  <c r="H46" i="10"/>
  <c r="F46" i="10"/>
  <c r="H45" i="10"/>
  <c r="F45" i="10"/>
  <c r="H44" i="10"/>
  <c r="F44" i="10"/>
  <c r="F60" i="10" s="1"/>
  <c r="H43" i="10"/>
  <c r="F43" i="10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H14" i="10"/>
  <c r="F14" i="10"/>
  <c r="H13" i="10"/>
  <c r="F13" i="10"/>
  <c r="H12" i="10"/>
  <c r="F12" i="10"/>
  <c r="H11" i="10"/>
  <c r="F11" i="10"/>
  <c r="H10" i="10"/>
  <c r="F10" i="10"/>
  <c r="H9" i="10"/>
  <c r="F9" i="10"/>
  <c r="H8" i="10"/>
  <c r="F8" i="10"/>
  <c r="H7" i="10"/>
  <c r="F7" i="10"/>
  <c r="H6" i="10"/>
  <c r="F6" i="10"/>
  <c r="F22" i="10" s="1"/>
  <c r="T249" i="7"/>
  <c r="F249" i="7"/>
  <c r="T244" i="7"/>
  <c r="T245" i="7"/>
  <c r="T246" i="7"/>
  <c r="T247" i="7"/>
  <c r="T248" i="7"/>
  <c r="T243" i="7"/>
  <c r="T206" i="7"/>
  <c r="T207" i="7"/>
  <c r="T208" i="7"/>
  <c r="T209" i="7"/>
  <c r="T210" i="7"/>
  <c r="T211" i="7"/>
  <c r="T212" i="7"/>
  <c r="T213" i="7"/>
  <c r="T214" i="7"/>
  <c r="T215" i="7"/>
  <c r="T216" i="7"/>
  <c r="T217" i="7"/>
  <c r="T218" i="7"/>
  <c r="T219" i="7"/>
  <c r="T220" i="7"/>
  <c r="T221" i="7"/>
  <c r="T222" i="7"/>
  <c r="T223" i="7"/>
  <c r="T224" i="7"/>
  <c r="T225" i="7"/>
  <c r="T241" i="7" s="1"/>
  <c r="T226" i="7"/>
  <c r="T227" i="7"/>
  <c r="T228" i="7"/>
  <c r="T229" i="7"/>
  <c r="T230" i="7"/>
  <c r="T231" i="7"/>
  <c r="T232" i="7"/>
  <c r="T233" i="7"/>
  <c r="T234" i="7"/>
  <c r="T235" i="7"/>
  <c r="T236" i="7"/>
  <c r="T237" i="7"/>
  <c r="T238" i="7"/>
  <c r="T239" i="7"/>
  <c r="T240" i="7"/>
  <c r="T205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201" i="7"/>
  <c r="T202" i="7"/>
  <c r="T187" i="7"/>
  <c r="T203" i="7" s="1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85" i="7" s="1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49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31" i="7"/>
  <c r="T147" i="7" s="1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29" i="7" s="1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84" i="7"/>
  <c r="T63" i="7"/>
  <c r="T64" i="7"/>
  <c r="T65" i="7"/>
  <c r="T66" i="7"/>
  <c r="T67" i="7"/>
  <c r="T68" i="7"/>
  <c r="T69" i="7"/>
  <c r="T70" i="7"/>
  <c r="T71" i="7"/>
  <c r="T82" i="7" s="1"/>
  <c r="T72" i="7"/>
  <c r="T73" i="7"/>
  <c r="T74" i="7"/>
  <c r="T75" i="7"/>
  <c r="T76" i="7"/>
  <c r="T77" i="7"/>
  <c r="T78" i="7"/>
  <c r="T79" i="7"/>
  <c r="T80" i="7"/>
  <c r="T81" i="7"/>
  <c r="T62" i="7"/>
  <c r="N244" i="7"/>
  <c r="O244" i="7"/>
  <c r="N245" i="7"/>
  <c r="O245" i="7"/>
  <c r="N246" i="7"/>
  <c r="O246" i="7"/>
  <c r="N247" i="7"/>
  <c r="O247" i="7"/>
  <c r="N248" i="7"/>
  <c r="O248" i="7"/>
  <c r="O243" i="7"/>
  <c r="N243" i="7"/>
  <c r="N206" i="7"/>
  <c r="O206" i="7"/>
  <c r="N207" i="7"/>
  <c r="O207" i="7"/>
  <c r="N208" i="7"/>
  <c r="O208" i="7"/>
  <c r="N209" i="7"/>
  <c r="O209" i="7"/>
  <c r="N210" i="7"/>
  <c r="O210" i="7"/>
  <c r="N211" i="7"/>
  <c r="O211" i="7"/>
  <c r="N212" i="7"/>
  <c r="O212" i="7"/>
  <c r="N213" i="7"/>
  <c r="O213" i="7"/>
  <c r="N214" i="7"/>
  <c r="O214" i="7"/>
  <c r="N215" i="7"/>
  <c r="O215" i="7"/>
  <c r="N216" i="7"/>
  <c r="O216" i="7"/>
  <c r="N217" i="7"/>
  <c r="O217" i="7"/>
  <c r="N218" i="7"/>
  <c r="O218" i="7"/>
  <c r="N219" i="7"/>
  <c r="O219" i="7"/>
  <c r="N220" i="7"/>
  <c r="O220" i="7"/>
  <c r="N221" i="7"/>
  <c r="O221" i="7"/>
  <c r="N222" i="7"/>
  <c r="O222" i="7"/>
  <c r="N223" i="7"/>
  <c r="O223" i="7"/>
  <c r="N224" i="7"/>
  <c r="O224" i="7"/>
  <c r="N225" i="7"/>
  <c r="O225" i="7"/>
  <c r="N226" i="7"/>
  <c r="O226" i="7"/>
  <c r="N227" i="7"/>
  <c r="O227" i="7"/>
  <c r="N228" i="7"/>
  <c r="O228" i="7"/>
  <c r="N229" i="7"/>
  <c r="O229" i="7"/>
  <c r="N230" i="7"/>
  <c r="O230" i="7"/>
  <c r="N231" i="7"/>
  <c r="O231" i="7"/>
  <c r="N232" i="7"/>
  <c r="O232" i="7"/>
  <c r="N233" i="7"/>
  <c r="O233" i="7"/>
  <c r="N234" i="7"/>
  <c r="O234" i="7"/>
  <c r="N235" i="7"/>
  <c r="O235" i="7"/>
  <c r="N236" i="7"/>
  <c r="O236" i="7"/>
  <c r="N237" i="7"/>
  <c r="O237" i="7"/>
  <c r="N238" i="7"/>
  <c r="O238" i="7"/>
  <c r="N239" i="7"/>
  <c r="O239" i="7"/>
  <c r="P239" i="7" s="1"/>
  <c r="N240" i="7"/>
  <c r="O240" i="7"/>
  <c r="O205" i="7"/>
  <c r="N205" i="7"/>
  <c r="N188" i="7"/>
  <c r="O188" i="7"/>
  <c r="N189" i="7"/>
  <c r="O189" i="7"/>
  <c r="N190" i="7"/>
  <c r="O190" i="7"/>
  <c r="N191" i="7"/>
  <c r="O191" i="7"/>
  <c r="N192" i="7"/>
  <c r="O192" i="7"/>
  <c r="N193" i="7"/>
  <c r="O193" i="7"/>
  <c r="N194" i="7"/>
  <c r="O194" i="7"/>
  <c r="P194" i="7" s="1"/>
  <c r="N195" i="7"/>
  <c r="O195" i="7"/>
  <c r="N196" i="7"/>
  <c r="O196" i="7"/>
  <c r="N197" i="7"/>
  <c r="O197" i="7"/>
  <c r="P197" i="7" s="1"/>
  <c r="N198" i="7"/>
  <c r="O198" i="7"/>
  <c r="N199" i="7"/>
  <c r="O199" i="7"/>
  <c r="N200" i="7"/>
  <c r="O200" i="7"/>
  <c r="P200" i="7" s="1"/>
  <c r="N201" i="7"/>
  <c r="O201" i="7"/>
  <c r="N202" i="7"/>
  <c r="O202" i="7"/>
  <c r="O187" i="7"/>
  <c r="N187" i="7"/>
  <c r="N150" i="7"/>
  <c r="O150" i="7"/>
  <c r="N151" i="7"/>
  <c r="O151" i="7"/>
  <c r="N152" i="7"/>
  <c r="O152" i="7"/>
  <c r="N153" i="7"/>
  <c r="O153" i="7"/>
  <c r="N154" i="7"/>
  <c r="O154" i="7"/>
  <c r="N155" i="7"/>
  <c r="O155" i="7"/>
  <c r="P155" i="7" s="1"/>
  <c r="N156" i="7"/>
  <c r="O156" i="7"/>
  <c r="N157" i="7"/>
  <c r="O157" i="7"/>
  <c r="N158" i="7"/>
  <c r="O158" i="7"/>
  <c r="N159" i="7"/>
  <c r="O159" i="7"/>
  <c r="N160" i="7"/>
  <c r="O160" i="7"/>
  <c r="N161" i="7"/>
  <c r="O161" i="7"/>
  <c r="N162" i="7"/>
  <c r="O162" i="7"/>
  <c r="N163" i="7"/>
  <c r="O163" i="7"/>
  <c r="N164" i="7"/>
  <c r="O164" i="7"/>
  <c r="N165" i="7"/>
  <c r="O165" i="7"/>
  <c r="N166" i="7"/>
  <c r="O166" i="7"/>
  <c r="N167" i="7"/>
  <c r="O167" i="7"/>
  <c r="N168" i="7"/>
  <c r="O168" i="7"/>
  <c r="N169" i="7"/>
  <c r="O169" i="7"/>
  <c r="N170" i="7"/>
  <c r="O170" i="7"/>
  <c r="P170" i="7" s="1"/>
  <c r="N171" i="7"/>
  <c r="O171" i="7"/>
  <c r="N172" i="7"/>
  <c r="O172" i="7"/>
  <c r="N173" i="7"/>
  <c r="O173" i="7"/>
  <c r="N174" i="7"/>
  <c r="O174" i="7"/>
  <c r="N175" i="7"/>
  <c r="O175" i="7"/>
  <c r="N176" i="7"/>
  <c r="O176" i="7"/>
  <c r="N177" i="7"/>
  <c r="O177" i="7"/>
  <c r="N178" i="7"/>
  <c r="O178" i="7"/>
  <c r="N179" i="7"/>
  <c r="O179" i="7"/>
  <c r="N180" i="7"/>
  <c r="O180" i="7"/>
  <c r="N181" i="7"/>
  <c r="O181" i="7"/>
  <c r="N182" i="7"/>
  <c r="O182" i="7"/>
  <c r="N183" i="7"/>
  <c r="O183" i="7"/>
  <c r="N184" i="7"/>
  <c r="O184" i="7"/>
  <c r="O149" i="7"/>
  <c r="N149" i="7"/>
  <c r="N132" i="7"/>
  <c r="O132" i="7"/>
  <c r="N133" i="7"/>
  <c r="O133" i="7"/>
  <c r="N134" i="7"/>
  <c r="O134" i="7"/>
  <c r="N135" i="7"/>
  <c r="O135" i="7"/>
  <c r="N136" i="7"/>
  <c r="O136" i="7"/>
  <c r="N137" i="7"/>
  <c r="O137" i="7"/>
  <c r="N138" i="7"/>
  <c r="O138" i="7"/>
  <c r="N139" i="7"/>
  <c r="O139" i="7"/>
  <c r="N140" i="7"/>
  <c r="O140" i="7"/>
  <c r="N141" i="7"/>
  <c r="O141" i="7"/>
  <c r="N142" i="7"/>
  <c r="O142" i="7"/>
  <c r="N143" i="7"/>
  <c r="O143" i="7"/>
  <c r="N144" i="7"/>
  <c r="O144" i="7"/>
  <c r="N145" i="7"/>
  <c r="O145" i="7"/>
  <c r="N146" i="7"/>
  <c r="O146" i="7"/>
  <c r="O131" i="7"/>
  <c r="N131" i="7"/>
  <c r="N85" i="7"/>
  <c r="O85" i="7"/>
  <c r="N86" i="7"/>
  <c r="O86" i="7"/>
  <c r="N87" i="7"/>
  <c r="O87" i="7"/>
  <c r="N88" i="7"/>
  <c r="O88" i="7"/>
  <c r="N89" i="7"/>
  <c r="O89" i="7"/>
  <c r="N90" i="7"/>
  <c r="O90" i="7"/>
  <c r="N91" i="7"/>
  <c r="O91" i="7"/>
  <c r="N92" i="7"/>
  <c r="O92" i="7"/>
  <c r="P92" i="7" s="1"/>
  <c r="N93" i="7"/>
  <c r="O93" i="7"/>
  <c r="N94" i="7"/>
  <c r="O94" i="7"/>
  <c r="N95" i="7"/>
  <c r="O95" i="7"/>
  <c r="N96" i="7"/>
  <c r="O96" i="7"/>
  <c r="N97" i="7"/>
  <c r="O97" i="7"/>
  <c r="N98" i="7"/>
  <c r="O98" i="7"/>
  <c r="N99" i="7"/>
  <c r="O99" i="7"/>
  <c r="N100" i="7"/>
  <c r="O100" i="7"/>
  <c r="N101" i="7"/>
  <c r="O101" i="7"/>
  <c r="N102" i="7"/>
  <c r="O102" i="7"/>
  <c r="N103" i="7"/>
  <c r="O103" i="7"/>
  <c r="N104" i="7"/>
  <c r="O104" i="7"/>
  <c r="N105" i="7"/>
  <c r="O105" i="7"/>
  <c r="N106" i="7"/>
  <c r="O106" i="7"/>
  <c r="N107" i="7"/>
  <c r="O107" i="7"/>
  <c r="N108" i="7"/>
  <c r="O108" i="7"/>
  <c r="N109" i="7"/>
  <c r="O109" i="7"/>
  <c r="N110" i="7"/>
  <c r="O110" i="7"/>
  <c r="N111" i="7"/>
  <c r="O111" i="7"/>
  <c r="N112" i="7"/>
  <c r="O112" i="7"/>
  <c r="N113" i="7"/>
  <c r="O113" i="7"/>
  <c r="N114" i="7"/>
  <c r="O114" i="7"/>
  <c r="N115" i="7"/>
  <c r="O115" i="7"/>
  <c r="N116" i="7"/>
  <c r="O116" i="7"/>
  <c r="N117" i="7"/>
  <c r="O117" i="7"/>
  <c r="N118" i="7"/>
  <c r="O118" i="7"/>
  <c r="N119" i="7"/>
  <c r="O119" i="7"/>
  <c r="N120" i="7"/>
  <c r="O120" i="7"/>
  <c r="N121" i="7"/>
  <c r="O121" i="7"/>
  <c r="N122" i="7"/>
  <c r="O122" i="7"/>
  <c r="N123" i="7"/>
  <c r="O123" i="7"/>
  <c r="N124" i="7"/>
  <c r="O124" i="7"/>
  <c r="N125" i="7"/>
  <c r="O125" i="7"/>
  <c r="N126" i="7"/>
  <c r="O126" i="7"/>
  <c r="N127" i="7"/>
  <c r="O127" i="7"/>
  <c r="N128" i="7"/>
  <c r="O128" i="7"/>
  <c r="O84" i="7"/>
  <c r="N84" i="7"/>
  <c r="N63" i="7"/>
  <c r="O63" i="7"/>
  <c r="N64" i="7"/>
  <c r="O64" i="7"/>
  <c r="N65" i="7"/>
  <c r="O65" i="7"/>
  <c r="N66" i="7"/>
  <c r="O66" i="7"/>
  <c r="N67" i="7"/>
  <c r="O67" i="7"/>
  <c r="N68" i="7"/>
  <c r="O68" i="7"/>
  <c r="N69" i="7"/>
  <c r="O69" i="7"/>
  <c r="N70" i="7"/>
  <c r="O70" i="7"/>
  <c r="N71" i="7"/>
  <c r="O71" i="7"/>
  <c r="N72" i="7"/>
  <c r="O72" i="7"/>
  <c r="N73" i="7"/>
  <c r="O73" i="7"/>
  <c r="N74" i="7"/>
  <c r="O74" i="7"/>
  <c r="N75" i="7"/>
  <c r="O75" i="7"/>
  <c r="N76" i="7"/>
  <c r="O76" i="7"/>
  <c r="P76" i="7" s="1"/>
  <c r="N77" i="7"/>
  <c r="O77" i="7"/>
  <c r="N78" i="7"/>
  <c r="O78" i="7"/>
  <c r="N79" i="7"/>
  <c r="O79" i="7"/>
  <c r="N80" i="7"/>
  <c r="O80" i="7"/>
  <c r="N81" i="7"/>
  <c r="O81" i="7"/>
  <c r="O62" i="7"/>
  <c r="N62" i="7"/>
  <c r="R62" i="7" s="1"/>
  <c r="N25" i="7"/>
  <c r="O25" i="7"/>
  <c r="N26" i="7"/>
  <c r="O26" i="7"/>
  <c r="N27" i="7"/>
  <c r="O27" i="7"/>
  <c r="N28" i="7"/>
  <c r="O28" i="7"/>
  <c r="N29" i="7"/>
  <c r="O29" i="7"/>
  <c r="Q29" i="7" s="1"/>
  <c r="N30" i="7"/>
  <c r="O30" i="7"/>
  <c r="P30" i="7" s="1"/>
  <c r="N31" i="7"/>
  <c r="O31" i="7"/>
  <c r="N32" i="7"/>
  <c r="O32" i="7"/>
  <c r="N33" i="7"/>
  <c r="O33" i="7"/>
  <c r="N34" i="7"/>
  <c r="O34" i="7"/>
  <c r="N35" i="7"/>
  <c r="O35" i="7"/>
  <c r="N36" i="7"/>
  <c r="O36" i="7"/>
  <c r="N37" i="7"/>
  <c r="O37" i="7"/>
  <c r="N38" i="7"/>
  <c r="O38" i="7"/>
  <c r="N39" i="7"/>
  <c r="O39" i="7"/>
  <c r="N40" i="7"/>
  <c r="O40" i="7"/>
  <c r="N41" i="7"/>
  <c r="O41" i="7"/>
  <c r="N42" i="7"/>
  <c r="O42" i="7"/>
  <c r="P42" i="7" s="1"/>
  <c r="N43" i="7"/>
  <c r="O43" i="7"/>
  <c r="N44" i="7"/>
  <c r="O44" i="7"/>
  <c r="N45" i="7"/>
  <c r="O45" i="7"/>
  <c r="N46" i="7"/>
  <c r="O46" i="7"/>
  <c r="N47" i="7"/>
  <c r="O47" i="7"/>
  <c r="N48" i="7"/>
  <c r="O48" i="7"/>
  <c r="N49" i="7"/>
  <c r="O49" i="7"/>
  <c r="N50" i="7"/>
  <c r="O50" i="7"/>
  <c r="N51" i="7"/>
  <c r="O51" i="7"/>
  <c r="N52" i="7"/>
  <c r="O52" i="7"/>
  <c r="N53" i="7"/>
  <c r="O53" i="7"/>
  <c r="N54" i="7"/>
  <c r="O54" i="7"/>
  <c r="N55" i="7"/>
  <c r="O55" i="7"/>
  <c r="N56" i="7"/>
  <c r="O56" i="7"/>
  <c r="N57" i="7"/>
  <c r="O57" i="7"/>
  <c r="N58" i="7"/>
  <c r="O58" i="7"/>
  <c r="N59" i="7"/>
  <c r="O59" i="7"/>
  <c r="O24" i="7"/>
  <c r="N24" i="7"/>
  <c r="N7" i="7"/>
  <c r="O7" i="7"/>
  <c r="N8" i="7"/>
  <c r="O8" i="7"/>
  <c r="N9" i="7"/>
  <c r="O9" i="7"/>
  <c r="P9" i="7" s="1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N21" i="7"/>
  <c r="O21" i="7"/>
  <c r="P21" i="7" s="1"/>
  <c r="O6" i="7"/>
  <c r="N6" i="7"/>
  <c r="H22" i="10" l="1"/>
  <c r="H60" i="10"/>
  <c r="H203" i="10"/>
  <c r="H82" i="10"/>
  <c r="F241" i="10"/>
  <c r="F82" i="10"/>
  <c r="H241" i="10"/>
  <c r="F147" i="10"/>
  <c r="F185" i="10"/>
  <c r="H129" i="10"/>
  <c r="H147" i="10"/>
  <c r="H185" i="10"/>
  <c r="F249" i="10"/>
  <c r="H249" i="10"/>
  <c r="F129" i="10"/>
  <c r="P77" i="7"/>
  <c r="P223" i="7"/>
  <c r="P16" i="7"/>
  <c r="P198" i="7"/>
  <c r="P192" i="7"/>
  <c r="Q248" i="7"/>
  <c r="P118" i="7"/>
  <c r="P94" i="7"/>
  <c r="P174" i="7"/>
  <c r="P8" i="7"/>
  <c r="Q50" i="7"/>
  <c r="Q38" i="7"/>
  <c r="P26" i="7"/>
  <c r="R72" i="7"/>
  <c r="P178" i="7"/>
  <c r="P196" i="7"/>
  <c r="P226" i="7"/>
  <c r="P224" i="7"/>
  <c r="P24" i="7"/>
  <c r="Q54" i="7"/>
  <c r="Q125" i="7"/>
  <c r="Q218" i="7"/>
  <c r="Q206" i="7"/>
  <c r="Q90" i="7"/>
  <c r="Q124" i="7"/>
  <c r="Q235" i="7"/>
  <c r="Q217" i="7"/>
  <c r="Q58" i="7"/>
  <c r="Q144" i="7"/>
  <c r="Q71" i="7"/>
  <c r="Q65" i="7"/>
  <c r="Q135" i="7"/>
  <c r="Q45" i="7"/>
  <c r="P33" i="7"/>
  <c r="R79" i="7"/>
  <c r="Q67" i="7"/>
  <c r="R8" i="7"/>
  <c r="P20" i="7"/>
  <c r="R57" i="7"/>
  <c r="P67" i="7"/>
  <c r="Q139" i="7"/>
  <c r="Q133" i="7"/>
  <c r="Q181" i="7"/>
  <c r="P175" i="7"/>
  <c r="R194" i="7"/>
  <c r="Q230" i="7"/>
  <c r="R206" i="7"/>
  <c r="Q19" i="7"/>
  <c r="Q127" i="7"/>
  <c r="R121" i="7"/>
  <c r="Q168" i="7"/>
  <c r="Q162" i="7"/>
  <c r="Q211" i="7"/>
  <c r="Q8" i="7"/>
  <c r="P120" i="7"/>
  <c r="Q109" i="7"/>
  <c r="Q103" i="7"/>
  <c r="Q143" i="7"/>
  <c r="R137" i="7"/>
  <c r="R234" i="7"/>
  <c r="P173" i="7"/>
  <c r="Q155" i="7"/>
  <c r="Q123" i="7"/>
  <c r="P119" i="7"/>
  <c r="P102" i="7"/>
  <c r="Q96" i="7"/>
  <c r="Q85" i="7"/>
  <c r="Q197" i="7"/>
  <c r="Q11" i="7"/>
  <c r="Q202" i="7"/>
  <c r="P75" i="7"/>
  <c r="Q183" i="7"/>
  <c r="R89" i="7"/>
  <c r="P140" i="7"/>
  <c r="P134" i="7"/>
  <c r="P176" i="7"/>
  <c r="Q214" i="7"/>
  <c r="Q46" i="7"/>
  <c r="P34" i="7"/>
  <c r="Q80" i="7"/>
  <c r="Q74" i="7"/>
  <c r="P106" i="7"/>
  <c r="R101" i="7"/>
  <c r="P90" i="7"/>
  <c r="P141" i="7"/>
  <c r="P172" i="7"/>
  <c r="P166" i="7"/>
  <c r="Q160" i="7"/>
  <c r="P187" i="7"/>
  <c r="P228" i="7"/>
  <c r="Q212" i="7"/>
  <c r="P244" i="7"/>
  <c r="P45" i="7"/>
  <c r="P79" i="7"/>
  <c r="P154" i="7"/>
  <c r="Q191" i="7"/>
  <c r="Q89" i="7"/>
  <c r="P159" i="7"/>
  <c r="Q196" i="7"/>
  <c r="Q111" i="7"/>
  <c r="Q18" i="7"/>
  <c r="P44" i="7"/>
  <c r="P32" i="7"/>
  <c r="Q26" i="7"/>
  <c r="Q94" i="7"/>
  <c r="R201" i="7"/>
  <c r="P238" i="7"/>
  <c r="R210" i="7"/>
  <c r="Q110" i="7"/>
  <c r="Q104" i="7"/>
  <c r="Q99" i="7"/>
  <c r="Q215" i="7"/>
  <c r="Q146" i="7"/>
  <c r="Q37" i="7"/>
  <c r="Q126" i="7"/>
  <c r="P144" i="7"/>
  <c r="P138" i="7"/>
  <c r="Q152" i="7"/>
  <c r="P237" i="7"/>
  <c r="P231" i="7"/>
  <c r="P220" i="7"/>
  <c r="Q36" i="7"/>
  <c r="P64" i="7"/>
  <c r="Q114" i="7"/>
  <c r="Q102" i="7"/>
  <c r="P97" i="7"/>
  <c r="Q180" i="7"/>
  <c r="R151" i="7"/>
  <c r="Q224" i="7"/>
  <c r="P219" i="7"/>
  <c r="P214" i="7"/>
  <c r="P246" i="7"/>
  <c r="R58" i="7"/>
  <c r="R53" i="7"/>
  <c r="Q47" i="7"/>
  <c r="R41" i="7"/>
  <c r="P35" i="7"/>
  <c r="P63" i="7"/>
  <c r="R113" i="7"/>
  <c r="P107" i="7"/>
  <c r="R91" i="7"/>
  <c r="P142" i="7"/>
  <c r="P136" i="7"/>
  <c r="Q179" i="7"/>
  <c r="P167" i="7"/>
  <c r="P161" i="7"/>
  <c r="Q193" i="7"/>
  <c r="P205" i="7"/>
  <c r="P229" i="7"/>
  <c r="R224" i="7"/>
  <c r="Q17" i="7"/>
  <c r="P11" i="7"/>
  <c r="Q56" i="7"/>
  <c r="P50" i="7"/>
  <c r="Q40" i="7"/>
  <c r="R34" i="7"/>
  <c r="P25" i="7"/>
  <c r="P78" i="7"/>
  <c r="P72" i="7"/>
  <c r="R84" i="7"/>
  <c r="Q113" i="7"/>
  <c r="P108" i="7"/>
  <c r="R97" i="7"/>
  <c r="Q88" i="7"/>
  <c r="R136" i="7"/>
  <c r="Q184" i="7"/>
  <c r="P179" i="7"/>
  <c r="Q174" i="7"/>
  <c r="P168" i="7"/>
  <c r="P163" i="7"/>
  <c r="P158" i="7"/>
  <c r="Q154" i="7"/>
  <c r="Q236" i="7"/>
  <c r="R231" i="7"/>
  <c r="R226" i="7"/>
  <c r="P221" i="7"/>
  <c r="P211" i="7"/>
  <c r="Q16" i="7"/>
  <c r="P55" i="7"/>
  <c r="Q34" i="7"/>
  <c r="Q145" i="7"/>
  <c r="R162" i="7"/>
  <c r="R235" i="7"/>
  <c r="R45" i="7"/>
  <c r="Q112" i="7"/>
  <c r="Q97" i="7"/>
  <c r="R87" i="7"/>
  <c r="R144" i="7"/>
  <c r="Q140" i="7"/>
  <c r="P135" i="7"/>
  <c r="P183" i="7"/>
  <c r="Q153" i="7"/>
  <c r="R192" i="7"/>
  <c r="Q225" i="7"/>
  <c r="P215" i="7"/>
  <c r="Q210" i="7"/>
  <c r="Q10" i="7"/>
  <c r="P59" i="7"/>
  <c r="Q49" i="7"/>
  <c r="P66" i="7"/>
  <c r="Q122" i="7"/>
  <c r="P117" i="7"/>
  <c r="P96" i="7"/>
  <c r="P86" i="7"/>
  <c r="Q178" i="7"/>
  <c r="Q167" i="7"/>
  <c r="P162" i="7"/>
  <c r="P201" i="7"/>
  <c r="P191" i="7"/>
  <c r="P235" i="7"/>
  <c r="P230" i="7"/>
  <c r="P210" i="7"/>
  <c r="R15" i="7"/>
  <c r="Q9" i="7"/>
  <c r="Q48" i="7"/>
  <c r="P43" i="7"/>
  <c r="P38" i="7"/>
  <c r="Q33" i="7"/>
  <c r="Q28" i="7"/>
  <c r="Q76" i="7"/>
  <c r="P126" i="7"/>
  <c r="P121" i="7"/>
  <c r="Q95" i="7"/>
  <c r="R85" i="7"/>
  <c r="R138" i="7"/>
  <c r="Q182" i="7"/>
  <c r="R172" i="7"/>
  <c r="Q156" i="7"/>
  <c r="P234" i="7"/>
  <c r="R219" i="7"/>
  <c r="P19" i="7"/>
  <c r="P14" i="7"/>
  <c r="P58" i="7"/>
  <c r="P100" i="7"/>
  <c r="P143" i="7"/>
  <c r="Q138" i="7"/>
  <c r="Q177" i="7"/>
  <c r="P171" i="7"/>
  <c r="Q166" i="7"/>
  <c r="Q161" i="7"/>
  <c r="R155" i="7"/>
  <c r="P151" i="7"/>
  <c r="Q195" i="7"/>
  <c r="P190" i="7"/>
  <c r="Q229" i="7"/>
  <c r="Q209" i="7"/>
  <c r="Q115" i="7"/>
  <c r="R109" i="7"/>
  <c r="R18" i="7"/>
  <c r="Q57" i="7"/>
  <c r="Q52" i="7"/>
  <c r="R46" i="7"/>
  <c r="Q79" i="7"/>
  <c r="P74" i="7"/>
  <c r="R69" i="7"/>
  <c r="Q64" i="7"/>
  <c r="R125" i="7"/>
  <c r="Q120" i="7"/>
  <c r="P114" i="7"/>
  <c r="R131" i="7"/>
  <c r="R180" i="7"/>
  <c r="Q165" i="7"/>
  <c r="P199" i="7"/>
  <c r="P189" i="7"/>
  <c r="R217" i="7"/>
  <c r="Q208" i="7"/>
  <c r="R247" i="7"/>
  <c r="P57" i="7"/>
  <c r="R142" i="7"/>
  <c r="Q132" i="7"/>
  <c r="Q150" i="7"/>
  <c r="Q233" i="7"/>
  <c r="P227" i="7"/>
  <c r="Q223" i="7"/>
  <c r="Q213" i="7"/>
  <c r="P12" i="7"/>
  <c r="P46" i="7"/>
  <c r="P31" i="7"/>
  <c r="P73" i="7"/>
  <c r="Q68" i="7"/>
  <c r="P98" i="7"/>
  <c r="R149" i="7"/>
  <c r="P180" i="7"/>
  <c r="P169" i="7"/>
  <c r="Q164" i="7"/>
  <c r="Q198" i="7"/>
  <c r="P188" i="7"/>
  <c r="P232" i="7"/>
  <c r="P222" i="7"/>
  <c r="P217" i="7"/>
  <c r="P212" i="7"/>
  <c r="R207" i="7"/>
  <c r="R12" i="7"/>
  <c r="Q86" i="7"/>
  <c r="Q171" i="7"/>
  <c r="Q232" i="7"/>
  <c r="R222" i="7"/>
  <c r="Q246" i="7"/>
  <c r="Q31" i="7"/>
  <c r="R16" i="7"/>
  <c r="R11" i="7"/>
  <c r="P54" i="7"/>
  <c r="Q72" i="7"/>
  <c r="Q63" i="7"/>
  <c r="R126" i="7"/>
  <c r="Q118" i="7"/>
  <c r="R114" i="7"/>
  <c r="Q142" i="7"/>
  <c r="P149" i="7"/>
  <c r="R178" i="7"/>
  <c r="Q194" i="7"/>
  <c r="R214" i="7"/>
  <c r="Q55" i="7"/>
  <c r="Q98" i="7"/>
  <c r="Q15" i="7"/>
  <c r="Q42" i="7"/>
  <c r="R38" i="7"/>
  <c r="Q30" i="7"/>
  <c r="R26" i="7"/>
  <c r="P71" i="7"/>
  <c r="R67" i="7"/>
  <c r="Q84" i="7"/>
  <c r="P109" i="7"/>
  <c r="Q106" i="7"/>
  <c r="R102" i="7"/>
  <c r="R90" i="7"/>
  <c r="P85" i="7"/>
  <c r="P184" i="7"/>
  <c r="P177" i="7"/>
  <c r="R173" i="7"/>
  <c r="Q170" i="7"/>
  <c r="Q151" i="7"/>
  <c r="R193" i="7"/>
  <c r="Q239" i="7"/>
  <c r="Q221" i="7"/>
  <c r="P213" i="7"/>
  <c r="P206" i="7"/>
  <c r="Q43" i="7"/>
  <c r="P15" i="7"/>
  <c r="Q53" i="7"/>
  <c r="R50" i="7"/>
  <c r="Q41" i="7"/>
  <c r="R74" i="7"/>
  <c r="R120" i="7"/>
  <c r="Q101" i="7"/>
  <c r="Q173" i="7"/>
  <c r="Q159" i="7"/>
  <c r="R150" i="7"/>
  <c r="Q200" i="7"/>
  <c r="P193" i="7"/>
  <c r="Q190" i="7"/>
  <c r="Q21" i="7"/>
  <c r="P49" i="7"/>
  <c r="P37" i="7"/>
  <c r="R33" i="7"/>
  <c r="Q66" i="7"/>
  <c r="R108" i="7"/>
  <c r="P105" i="7"/>
  <c r="Q141" i="7"/>
  <c r="Q134" i="7"/>
  <c r="R184" i="7"/>
  <c r="R169" i="7"/>
  <c r="R166" i="7"/>
  <c r="R199" i="7"/>
  <c r="R196" i="7"/>
  <c r="R230" i="7"/>
  <c r="R223" i="7"/>
  <c r="Q220" i="7"/>
  <c r="R212" i="7"/>
  <c r="R244" i="7"/>
  <c r="R29" i="7"/>
  <c r="Q25" i="7"/>
  <c r="Q78" i="7"/>
  <c r="P70" i="7"/>
  <c r="P65" i="7"/>
  <c r="P128" i="7"/>
  <c r="P124" i="7"/>
  <c r="P116" i="7"/>
  <c r="P112" i="7"/>
  <c r="Q108" i="7"/>
  <c r="P104" i="7"/>
  <c r="R96" i="7"/>
  <c r="P93" i="7"/>
  <c r="P131" i="7"/>
  <c r="R143" i="7"/>
  <c r="R140" i="7"/>
  <c r="Q137" i="7"/>
  <c r="R133" i="7"/>
  <c r="R179" i="7"/>
  <c r="Q176" i="7"/>
  <c r="R168" i="7"/>
  <c r="P165" i="7"/>
  <c r="R161" i="7"/>
  <c r="Q158" i="7"/>
  <c r="P150" i="7"/>
  <c r="Q199" i="7"/>
  <c r="Q192" i="7"/>
  <c r="Q238" i="7"/>
  <c r="Q234" i="7"/>
  <c r="Q227" i="7"/>
  <c r="P216" i="7"/>
  <c r="P209" i="7"/>
  <c r="P243" i="7"/>
  <c r="P18" i="7"/>
  <c r="Q14" i="7"/>
  <c r="R10" i="7"/>
  <c r="P7" i="7"/>
  <c r="R52" i="7"/>
  <c r="R48" i="7"/>
  <c r="R40" i="7"/>
  <c r="R36" i="7"/>
  <c r="R28" i="7"/>
  <c r="R127" i="7"/>
  <c r="R115" i="7"/>
  <c r="P88" i="7"/>
  <c r="P146" i="7"/>
  <c r="P137" i="7"/>
  <c r="R175" i="7"/>
  <c r="Q226" i="7"/>
  <c r="P13" i="7"/>
  <c r="P10" i="7"/>
  <c r="R24" i="7"/>
  <c r="P48" i="7"/>
  <c r="P36" i="7"/>
  <c r="P62" i="7"/>
  <c r="R77" i="7"/>
  <c r="P69" i="7"/>
  <c r="R64" i="7"/>
  <c r="P123" i="7"/>
  <c r="P111" i="7"/>
  <c r="R103" i="7"/>
  <c r="Q100" i="7"/>
  <c r="Q92" i="7"/>
  <c r="P133" i="7"/>
  <c r="P164" i="7"/>
  <c r="R157" i="7"/>
  <c r="R154" i="7"/>
  <c r="R187" i="7"/>
  <c r="Q188" i="7"/>
  <c r="Q237" i="7"/>
  <c r="P208" i="7"/>
  <c r="R17" i="7"/>
  <c r="P52" i="7"/>
  <c r="P40" i="7"/>
  <c r="P28" i="7"/>
  <c r="R81" i="7"/>
  <c r="R76" i="7"/>
  <c r="P127" i="7"/>
  <c r="P115" i="7"/>
  <c r="P99" i="7"/>
  <c r="Q91" i="7"/>
  <c r="P87" i="7"/>
  <c r="R145" i="7"/>
  <c r="Q136" i="7"/>
  <c r="P182" i="7"/>
  <c r="Q172" i="7"/>
  <c r="R156" i="7"/>
  <c r="P153" i="7"/>
  <c r="R205" i="7"/>
  <c r="R236" i="7"/>
  <c r="R229" i="7"/>
  <c r="R218" i="7"/>
  <c r="R211" i="7"/>
  <c r="P17" i="7"/>
  <c r="Q12" i="7"/>
  <c r="P47" i="7"/>
  <c r="Q73" i="7"/>
  <c r="R122" i="7"/>
  <c r="Q119" i="7"/>
  <c r="R110" i="7"/>
  <c r="P103" i="7"/>
  <c r="P91" i="7"/>
  <c r="R132" i="7"/>
  <c r="R174" i="7"/>
  <c r="R167" i="7"/>
  <c r="R163" i="7"/>
  <c r="P202" i="7"/>
  <c r="R198" i="7"/>
  <c r="P195" i="7"/>
  <c r="R191" i="7"/>
  <c r="P233" i="7"/>
  <c r="Q222" i="7"/>
  <c r="Q247" i="7"/>
  <c r="P51" i="7"/>
  <c r="P39" i="7"/>
  <c r="P27" i="7"/>
  <c r="P122" i="7"/>
  <c r="P110" i="7"/>
  <c r="Q107" i="7"/>
  <c r="R98" i="7"/>
  <c r="P95" i="7"/>
  <c r="R86" i="7"/>
  <c r="P145" i="7"/>
  <c r="P139" i="7"/>
  <c r="P132" i="7"/>
  <c r="P181" i="7"/>
  <c r="P160" i="7"/>
  <c r="P156" i="7"/>
  <c r="P152" i="7"/>
  <c r="P240" i="7"/>
  <c r="P236" i="7"/>
  <c r="P225" i="7"/>
  <c r="P218" i="7"/>
  <c r="P207" i="7"/>
  <c r="R248" i="7"/>
  <c r="Q245" i="7"/>
  <c r="P247" i="7"/>
  <c r="R245" i="7"/>
  <c r="P245" i="7"/>
  <c r="R243" i="7"/>
  <c r="P248" i="7"/>
  <c r="Q244" i="7"/>
  <c r="R246" i="7"/>
  <c r="Q243" i="7"/>
  <c r="R238" i="7"/>
  <c r="Q231" i="7"/>
  <c r="Q219" i="7"/>
  <c r="Q207" i="7"/>
  <c r="R233" i="7"/>
  <c r="R221" i="7"/>
  <c r="R209" i="7"/>
  <c r="R240" i="7"/>
  <c r="R228" i="7"/>
  <c r="R216" i="7"/>
  <c r="Q240" i="7"/>
  <c r="Q228" i="7"/>
  <c r="Q216" i="7"/>
  <c r="R237" i="7"/>
  <c r="R225" i="7"/>
  <c r="R213" i="7"/>
  <c r="R232" i="7"/>
  <c r="R220" i="7"/>
  <c r="R208" i="7"/>
  <c r="R239" i="7"/>
  <c r="R227" i="7"/>
  <c r="R215" i="7"/>
  <c r="Q205" i="7"/>
  <c r="R189" i="7"/>
  <c r="Q201" i="7"/>
  <c r="Q189" i="7"/>
  <c r="R200" i="7"/>
  <c r="R188" i="7"/>
  <c r="R195" i="7"/>
  <c r="R202" i="7"/>
  <c r="R190" i="7"/>
  <c r="R197" i="7"/>
  <c r="Q187" i="7"/>
  <c r="R182" i="7"/>
  <c r="Q175" i="7"/>
  <c r="R170" i="7"/>
  <c r="Q163" i="7"/>
  <c r="R158" i="7"/>
  <c r="R177" i="7"/>
  <c r="R165" i="7"/>
  <c r="R153" i="7"/>
  <c r="R160" i="7"/>
  <c r="R181" i="7"/>
  <c r="R176" i="7"/>
  <c r="Q169" i="7"/>
  <c r="R164" i="7"/>
  <c r="Q157" i="7"/>
  <c r="R152" i="7"/>
  <c r="R183" i="7"/>
  <c r="R171" i="7"/>
  <c r="R159" i="7"/>
  <c r="P157" i="7"/>
  <c r="Q149" i="7"/>
  <c r="R135" i="7"/>
  <c r="R139" i="7"/>
  <c r="R146" i="7"/>
  <c r="R134" i="7"/>
  <c r="R141" i="7"/>
  <c r="Q131" i="7"/>
  <c r="P125" i="7"/>
  <c r="P113" i="7"/>
  <c r="P101" i="7"/>
  <c r="P89" i="7"/>
  <c r="R117" i="7"/>
  <c r="R105" i="7"/>
  <c r="R93" i="7"/>
  <c r="R124" i="7"/>
  <c r="Q117" i="7"/>
  <c r="R112" i="7"/>
  <c r="Q105" i="7"/>
  <c r="R100" i="7"/>
  <c r="Q93" i="7"/>
  <c r="R88" i="7"/>
  <c r="R107" i="7"/>
  <c r="R95" i="7"/>
  <c r="R119" i="7"/>
  <c r="R128" i="7"/>
  <c r="Q121" i="7"/>
  <c r="R116" i="7"/>
  <c r="R104" i="7"/>
  <c r="R92" i="7"/>
  <c r="Q128" i="7"/>
  <c r="R123" i="7"/>
  <c r="Q116" i="7"/>
  <c r="R111" i="7"/>
  <c r="R99" i="7"/>
  <c r="R118" i="7"/>
  <c r="R106" i="7"/>
  <c r="R94" i="7"/>
  <c r="Q87" i="7"/>
  <c r="P84" i="7"/>
  <c r="Q69" i="7"/>
  <c r="P81" i="7"/>
  <c r="R71" i="7"/>
  <c r="Q81" i="7"/>
  <c r="R66" i="7"/>
  <c r="R73" i="7"/>
  <c r="R78" i="7"/>
  <c r="R80" i="7"/>
  <c r="R68" i="7"/>
  <c r="P80" i="7"/>
  <c r="Q75" i="7"/>
  <c r="R70" i="7"/>
  <c r="P68" i="7"/>
  <c r="R75" i="7"/>
  <c r="R63" i="7"/>
  <c r="Q70" i="7"/>
  <c r="R65" i="7"/>
  <c r="Q77" i="7"/>
  <c r="Q62" i="7"/>
  <c r="R55" i="7"/>
  <c r="R43" i="7"/>
  <c r="P41" i="7"/>
  <c r="R31" i="7"/>
  <c r="P29" i="7"/>
  <c r="P53" i="7"/>
  <c r="R35" i="7"/>
  <c r="R47" i="7"/>
  <c r="Q59" i="7"/>
  <c r="R54" i="7"/>
  <c r="R42" i="7"/>
  <c r="Q35" i="7"/>
  <c r="R30" i="7"/>
  <c r="R59" i="7"/>
  <c r="R49" i="7"/>
  <c r="R37" i="7"/>
  <c r="R25" i="7"/>
  <c r="P56" i="7"/>
  <c r="R56" i="7"/>
  <c r="R44" i="7"/>
  <c r="R32" i="7"/>
  <c r="R51" i="7"/>
  <c r="Q44" i="7"/>
  <c r="R39" i="7"/>
  <c r="Q32" i="7"/>
  <c r="R27" i="7"/>
  <c r="Q51" i="7"/>
  <c r="Q27" i="7"/>
  <c r="Q39" i="7"/>
  <c r="Q24" i="7"/>
  <c r="R20" i="7"/>
  <c r="Q13" i="7"/>
  <c r="R13" i="7"/>
  <c r="Q20" i="7"/>
  <c r="R19" i="7"/>
  <c r="R7" i="7"/>
  <c r="R14" i="7"/>
  <c r="Q7" i="7"/>
  <c r="R21" i="7"/>
  <c r="R9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84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49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05" i="7"/>
  <c r="F244" i="7"/>
  <c r="F245" i="7"/>
  <c r="F246" i="7"/>
  <c r="F247" i="7"/>
  <c r="F248" i="7"/>
  <c r="F24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81" i="7"/>
  <c r="F80" i="7"/>
  <c r="F79" i="7"/>
  <c r="F78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62" i="7"/>
  <c r="F82" i="7" l="1"/>
  <c r="F203" i="7"/>
  <c r="F129" i="7"/>
  <c r="F185" i="7"/>
  <c r="F241" i="7"/>
  <c r="F147" i="7"/>
  <c r="F21" i="7"/>
  <c r="T21" i="7"/>
  <c r="T59" i="7" l="1"/>
  <c r="F59" i="7"/>
  <c r="T58" i="7"/>
  <c r="F58" i="7"/>
  <c r="T57" i="7"/>
  <c r="F57" i="7"/>
  <c r="T56" i="7"/>
  <c r="F56" i="7"/>
  <c r="T55" i="7"/>
  <c r="F55" i="7"/>
  <c r="T54" i="7"/>
  <c r="F54" i="7"/>
  <c r="T53" i="7"/>
  <c r="F53" i="7"/>
  <c r="T52" i="7"/>
  <c r="F52" i="7"/>
  <c r="T51" i="7"/>
  <c r="F51" i="7"/>
  <c r="T50" i="7"/>
  <c r="F50" i="7"/>
  <c r="T49" i="7"/>
  <c r="F49" i="7"/>
  <c r="T48" i="7"/>
  <c r="F48" i="7"/>
  <c r="T47" i="7"/>
  <c r="F47" i="7"/>
  <c r="T46" i="7"/>
  <c r="F46" i="7"/>
  <c r="T45" i="7"/>
  <c r="F45" i="7"/>
  <c r="T44" i="7"/>
  <c r="F44" i="7"/>
  <c r="T43" i="7"/>
  <c r="F43" i="7"/>
  <c r="T42" i="7"/>
  <c r="F42" i="7"/>
  <c r="T41" i="7"/>
  <c r="F41" i="7"/>
  <c r="T40" i="7"/>
  <c r="F40" i="7"/>
  <c r="T39" i="7"/>
  <c r="F39" i="7"/>
  <c r="T38" i="7"/>
  <c r="F38" i="7"/>
  <c r="T37" i="7"/>
  <c r="F37" i="7"/>
  <c r="T36" i="7"/>
  <c r="F36" i="7"/>
  <c r="T35" i="7"/>
  <c r="F35" i="7"/>
  <c r="T34" i="7"/>
  <c r="F34" i="7"/>
  <c r="T33" i="7"/>
  <c r="F33" i="7"/>
  <c r="T32" i="7"/>
  <c r="F32" i="7"/>
  <c r="T31" i="7"/>
  <c r="F31" i="7"/>
  <c r="T30" i="7"/>
  <c r="F30" i="7"/>
  <c r="T29" i="7"/>
  <c r="F29" i="7"/>
  <c r="T28" i="7"/>
  <c r="F28" i="7"/>
  <c r="T27" i="7"/>
  <c r="F27" i="7"/>
  <c r="T26" i="7"/>
  <c r="F26" i="7"/>
  <c r="T25" i="7"/>
  <c r="F25" i="7"/>
  <c r="T24" i="7"/>
  <c r="F24" i="7"/>
  <c r="T20" i="7"/>
  <c r="F20" i="7"/>
  <c r="T19" i="7"/>
  <c r="F19" i="7"/>
  <c r="T18" i="7"/>
  <c r="F18" i="7"/>
  <c r="T17" i="7"/>
  <c r="F17" i="7"/>
  <c r="T16" i="7"/>
  <c r="F16" i="7"/>
  <c r="T15" i="7"/>
  <c r="F15" i="7"/>
  <c r="T14" i="7"/>
  <c r="F14" i="7"/>
  <c r="T13" i="7"/>
  <c r="F13" i="7"/>
  <c r="T12" i="7"/>
  <c r="F12" i="7"/>
  <c r="T11" i="7"/>
  <c r="F11" i="7"/>
  <c r="T10" i="7"/>
  <c r="F10" i="7"/>
  <c r="T9" i="7"/>
  <c r="F9" i="7"/>
  <c r="T8" i="7"/>
  <c r="F8" i="7"/>
  <c r="T7" i="7"/>
  <c r="F7" i="7"/>
  <c r="T6" i="7"/>
  <c r="F6" i="7"/>
  <c r="F60" i="7" l="1"/>
  <c r="T60" i="7"/>
  <c r="F22" i="7"/>
  <c r="T22" i="7"/>
  <c r="Q6" i="7"/>
  <c r="R6" i="7"/>
  <c r="P6" i="7"/>
</calcChain>
</file>

<file path=xl/sharedStrings.xml><?xml version="1.0" encoding="utf-8"?>
<sst xmlns="http://schemas.openxmlformats.org/spreadsheetml/2006/main" count="666" uniqueCount="66">
  <si>
    <t>Item</t>
  </si>
  <si>
    <t>Quantidade</t>
  </si>
  <si>
    <t>Preço 1</t>
  </si>
  <si>
    <t>Preço 2</t>
  </si>
  <si>
    <t>Preço 3</t>
  </si>
  <si>
    <t>Média</t>
  </si>
  <si>
    <t>Desvio Padrão</t>
  </si>
  <si>
    <t>Coeficiente de Variação</t>
  </si>
  <si>
    <t xml:space="preserve">Avaliação de Propostas Inexequíveis e Excessivamente Elevadas </t>
  </si>
  <si>
    <t>Detalhamento do Item</t>
  </si>
  <si>
    <t>Valor Unitário</t>
  </si>
  <si>
    <t>Limite Superior (Média + Desvio Padrão)</t>
  </si>
  <si>
    <t>Limite Inferior (Média - Desvio Padrão)</t>
  </si>
  <si>
    <t>Preço referencial
(Metodologia)
Média</t>
  </si>
  <si>
    <t>Unidade de Medida/
Aferição</t>
  </si>
  <si>
    <t>Valor Total</t>
  </si>
  <si>
    <t>Valor 
Total</t>
  </si>
  <si>
    <t>Preço 4</t>
  </si>
  <si>
    <t>Cesta de Preços</t>
  </si>
  <si>
    <t>Serviço de Instalação de ar condicionado tipo split.</t>
  </si>
  <si>
    <t>12.000 até 18.000</t>
  </si>
  <si>
    <t>22.000 até 30.000</t>
  </si>
  <si>
    <t>36.000 até 60.000</t>
  </si>
  <si>
    <t>Serviço de Desinstalação de ar condicionado tipo split.</t>
  </si>
  <si>
    <t>Serviço de Manutenção preventiva de ar condicionado tipo split.</t>
  </si>
  <si>
    <t>Serviço de Manutenção corretiva de ar condicionado tipo split. </t>
  </si>
  <si>
    <t>Serviço de Manutenção corretiva de ar condicionado tipo split.</t>
  </si>
  <si>
    <t>placa eletrônica principal</t>
  </si>
  <si>
    <t xml:space="preserve"> placa eletrônica receptora</t>
  </si>
  <si>
    <t xml:space="preserve"> motor do ventilador</t>
  </si>
  <si>
    <t xml:space="preserve"> controle remoto</t>
  </si>
  <si>
    <t xml:space="preserve"> turbina</t>
  </si>
  <si>
    <t>serpentina para unidade condensadora</t>
  </si>
  <si>
    <t>serpentina para unidade evaporadora</t>
  </si>
  <si>
    <t>compressor</t>
  </si>
  <si>
    <t>gás</t>
  </si>
  <si>
    <t xml:space="preserve"> placa eletrônica principal</t>
  </si>
  <si>
    <t>placa eletrônica receptora</t>
  </si>
  <si>
    <t>motor do ventilador</t>
  </si>
  <si>
    <t>controle remoto</t>
  </si>
  <si>
    <t>turbina</t>
  </si>
  <si>
    <t xml:space="preserve"> serpentina para unidade condensadora</t>
  </si>
  <si>
    <t xml:space="preserve"> compressor</t>
  </si>
  <si>
    <t>PEÇAS E REPOSIÇÃO</t>
  </si>
  <si>
    <t>LOTE 01</t>
  </si>
  <si>
    <t>LOTE 02</t>
  </si>
  <si>
    <t>LOTE 04</t>
  </si>
  <si>
    <t>LOTE 03</t>
  </si>
  <si>
    <t>LOTE 05</t>
  </si>
  <si>
    <t xml:space="preserve">Manutenção Preventiva de Bebedouro de Coluna com opção de água mineral gelada, com reposição de material de consumo. </t>
  </si>
  <si>
    <t xml:space="preserve">Manutenção Corretiva de Bebedouro de Coluna  com opção de água mineral gelada, com reposição de material de consumo. </t>
  </si>
  <si>
    <t xml:space="preserve">Manutenção Preventiva de Frigobares com capacidade de 76 a 80 LTS, 220V, reposição de material de consumo. </t>
  </si>
  <si>
    <t xml:space="preserve">Manutenção Corretiva de Frigobares  com capacidade de 76 a 80 LTS, 220V, reposição de material de consumo </t>
  </si>
  <si>
    <t>Manutenção Preventiva de Bebedouros Industrial com gabinente em aço inoxidável com 03 torneiras, com reposição de material de consumo.</t>
  </si>
  <si>
    <t>Manutenção Corretiva de Bebedouros Industrial  com gabinente em aço inoxidável com 03 torneiras, com reposição de material de consumo.</t>
  </si>
  <si>
    <t>Serviço de Instalação de Ar Condicionado tipo split.</t>
  </si>
  <si>
    <t>Serviço de Desinstalação de Ar Condicionado tipo split.</t>
  </si>
  <si>
    <t>Serviço de Manutenção Preventiva de Ar Condicionado tipo split.</t>
  </si>
  <si>
    <t>Serviço de Manutenção Corretiva de Ar Condicionado tipo split.</t>
  </si>
  <si>
    <t>Prorrogação ds ARP nº 01/2024 - P.E nº 13/2023 - Serviços de manutenção preventiva e corretiva, assistência técnica com o fornecimento de materiais e mão de obra, nos equipamentos e nas instalações e desinstalações de condicionadores de ar existentes, bebedouros e frigobares.</t>
  </si>
  <si>
    <t>PROCESSO N° 00002.001714/2025-81</t>
  </si>
  <si>
    <t>ARP nº 01/2024 - P.E nº 13/2023</t>
  </si>
  <si>
    <t>Preço 5</t>
  </si>
  <si>
    <t>Preço 6</t>
  </si>
  <si>
    <t>Preço 7</t>
  </si>
  <si>
    <t>Valor Total da 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</si>
</sst>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5" borderId="5" xfId="1" applyNumberFormat="1" applyFont="1" applyFill="1" applyBorder="1" applyAlignment="1">
      <alignment horizontal="center" vertical="center" wrapText="1"/>
    </xf>
    <xf numFmtId="164" fontId="9" fillId="3" borderId="5" xfId="1" applyNumberFormat="1" applyFont="1" applyFill="1" applyBorder="1" applyAlignment="1">
      <alignment horizontal="center" vertical="center" wrapText="1"/>
    </xf>
    <xf numFmtId="164" fontId="9" fillId="4" borderId="5" xfId="1" applyNumberFormat="1" applyFont="1" applyFill="1" applyBorder="1" applyAlignment="1">
      <alignment horizontal="center" vertical="center" wrapText="1"/>
    </xf>
    <xf numFmtId="1" fontId="9" fillId="4" borderId="5" xfId="1" applyNumberFormat="1" applyFont="1" applyFill="1" applyBorder="1" applyAlignment="1">
      <alignment horizontal="center" vertical="center" wrapText="1"/>
    </xf>
    <xf numFmtId="9" fontId="9" fillId="4" borderId="5" xfId="3" applyFont="1" applyFill="1" applyBorder="1" applyAlignment="1">
      <alignment horizontal="center" vertical="center" wrapText="1"/>
    </xf>
    <xf numFmtId="44" fontId="9" fillId="4" borderId="5" xfId="1" applyFont="1" applyFill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9" fillId="5" borderId="4" xfId="1" applyNumberFormat="1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44" fontId="10" fillId="0" borderId="4" xfId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164" fontId="9" fillId="7" borderId="5" xfId="1" applyNumberFormat="1" applyFont="1" applyFill="1" applyBorder="1" applyAlignment="1">
      <alignment horizontal="center" vertical="center" wrapText="1"/>
    </xf>
    <xf numFmtId="164" fontId="9" fillId="7" borderId="1" xfId="1" applyNumberFormat="1" applyFont="1" applyFill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9" fillId="3" borderId="12" xfId="1" applyNumberFormat="1" applyFont="1" applyFill="1" applyBorder="1" applyAlignment="1">
      <alignment horizontal="center" vertical="center" wrapText="1"/>
    </xf>
    <xf numFmtId="44" fontId="10" fillId="3" borderId="1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4" fontId="16" fillId="3" borderId="11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Porcentagem" xfId="3" builtinId="5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70908</xdr:rowOff>
    </xdr:from>
    <xdr:to>
      <xdr:col>1</xdr:col>
      <xdr:colOff>894291</xdr:colOff>
      <xdr:row>0</xdr:row>
      <xdr:rowOff>719666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2A35F3-F277-45DF-8F6F-6250C78DE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0908"/>
          <a:ext cx="1100666" cy="648758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42332</xdr:rowOff>
    </xdr:from>
    <xdr:to>
      <xdr:col>7</xdr:col>
      <xdr:colOff>789252</xdr:colOff>
      <xdr:row>0</xdr:row>
      <xdr:rowOff>735541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28364EC-3F98-4F77-BB3B-4ACB501C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1825" y="42332"/>
          <a:ext cx="1094052" cy="693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70908</xdr:rowOff>
    </xdr:from>
    <xdr:to>
      <xdr:col>1</xdr:col>
      <xdr:colOff>894291</xdr:colOff>
      <xdr:row>0</xdr:row>
      <xdr:rowOff>719666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E7CDB9-1943-419F-B0C2-82430FE90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0908"/>
          <a:ext cx="1100666" cy="648758"/>
        </a:xfrm>
        <a:prstGeom prst="rect">
          <a:avLst/>
        </a:prstGeom>
      </xdr:spPr>
    </xdr:pic>
    <xdr:clientData/>
  </xdr:twoCellAnchor>
  <xdr:twoCellAnchor editAs="oneCell">
    <xdr:from>
      <xdr:col>18</xdr:col>
      <xdr:colOff>371475</xdr:colOff>
      <xdr:row>0</xdr:row>
      <xdr:rowOff>42332</xdr:rowOff>
    </xdr:from>
    <xdr:to>
      <xdr:col>19</xdr:col>
      <xdr:colOff>789252</xdr:colOff>
      <xdr:row>0</xdr:row>
      <xdr:rowOff>735541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4CA817-7ED6-4161-A500-14E934CA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650" y="42332"/>
          <a:ext cx="1094052" cy="69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F9AF-3AA7-42F0-9B52-BCA46382E71E}">
  <dimension ref="A1:H257"/>
  <sheetViews>
    <sheetView tabSelected="1" topLeftCell="A151" zoomScaleNormal="100" workbookViewId="0">
      <selection activeCell="E201" sqref="E201"/>
    </sheetView>
  </sheetViews>
  <sheetFormatPr defaultRowHeight="15" x14ac:dyDescent="0.25"/>
  <cols>
    <col min="1" max="1" width="4.42578125" customWidth="1"/>
    <col min="2" max="2" width="31.85546875" customWidth="1"/>
    <col min="3" max="3" width="15.42578125" customWidth="1"/>
    <col min="4" max="4" width="13.42578125" customWidth="1"/>
    <col min="5" max="5" width="9.140625" customWidth="1"/>
    <col min="6" max="6" width="16" customWidth="1"/>
    <col min="7" max="7" width="10.140625" customWidth="1"/>
    <col min="8" max="8" width="14.85546875" customWidth="1"/>
  </cols>
  <sheetData>
    <row r="1" spans="1:8" ht="60" customHeight="1" x14ac:dyDescent="0.25">
      <c r="A1" s="49" t="s">
        <v>60</v>
      </c>
      <c r="B1" s="49"/>
      <c r="C1" s="49"/>
      <c r="D1" s="49"/>
      <c r="E1" s="49"/>
      <c r="F1" s="49"/>
      <c r="G1" s="49"/>
      <c r="H1" s="49"/>
    </row>
    <row r="2" spans="1:8" ht="52.5" customHeight="1" x14ac:dyDescent="0.25">
      <c r="A2" s="50" t="s">
        <v>59</v>
      </c>
      <c r="B2" s="50"/>
      <c r="C2" s="50"/>
      <c r="D2" s="50"/>
      <c r="E2" s="50"/>
      <c r="F2" s="50"/>
      <c r="G2" s="50"/>
      <c r="H2" s="50"/>
    </row>
    <row r="3" spans="1:8" ht="20.25" customHeight="1" x14ac:dyDescent="0.25">
      <c r="A3" s="67" t="s">
        <v>44</v>
      </c>
      <c r="B3" s="68"/>
      <c r="C3" s="68"/>
      <c r="D3" s="68"/>
      <c r="E3" s="68"/>
      <c r="F3" s="68"/>
      <c r="G3" s="68"/>
      <c r="H3" s="69"/>
    </row>
    <row r="4" spans="1:8" ht="43.5" customHeight="1" x14ac:dyDescent="0.25">
      <c r="A4" s="51" t="s">
        <v>0</v>
      </c>
      <c r="B4" s="52" t="s">
        <v>9</v>
      </c>
      <c r="C4" s="52" t="s">
        <v>14</v>
      </c>
      <c r="D4" s="52" t="s">
        <v>1</v>
      </c>
      <c r="E4" s="54" t="s">
        <v>61</v>
      </c>
      <c r="F4" s="55"/>
      <c r="G4" s="62" t="s">
        <v>13</v>
      </c>
      <c r="H4" s="63"/>
    </row>
    <row r="5" spans="1:8" ht="63.75" customHeight="1" x14ac:dyDescent="0.25">
      <c r="A5" s="51"/>
      <c r="B5" s="53"/>
      <c r="C5" s="53"/>
      <c r="D5" s="53"/>
      <c r="E5" s="1" t="s">
        <v>10</v>
      </c>
      <c r="F5" s="1" t="s">
        <v>15</v>
      </c>
      <c r="G5" s="2" t="s">
        <v>10</v>
      </c>
      <c r="H5" s="2" t="s">
        <v>16</v>
      </c>
    </row>
    <row r="6" spans="1:8" ht="52.5" customHeight="1" x14ac:dyDescent="0.25">
      <c r="A6" s="5">
        <v>1</v>
      </c>
      <c r="B6" s="18" t="s">
        <v>19</v>
      </c>
      <c r="C6" s="19">
        <v>9000</v>
      </c>
      <c r="D6" s="30">
        <v>2647</v>
      </c>
      <c r="E6" s="7">
        <v>469</v>
      </c>
      <c r="F6" s="7">
        <f>E6*D6</f>
        <v>1241443</v>
      </c>
      <c r="G6" s="13">
        <v>599.12</v>
      </c>
      <c r="H6" s="13">
        <f>G6*D6</f>
        <v>1585870.64</v>
      </c>
    </row>
    <row r="7" spans="1:8" ht="57" customHeight="1" x14ac:dyDescent="0.25">
      <c r="A7" s="6">
        <v>2</v>
      </c>
      <c r="B7" s="20" t="s">
        <v>19</v>
      </c>
      <c r="C7" s="20" t="s">
        <v>20</v>
      </c>
      <c r="D7" s="30">
        <v>10321</v>
      </c>
      <c r="E7" s="14">
        <v>476</v>
      </c>
      <c r="F7" s="7">
        <f t="shared" ref="F7:F72" si="0">E7*D7</f>
        <v>4912796</v>
      </c>
      <c r="G7" s="17">
        <v>601.41999999999996</v>
      </c>
      <c r="H7" s="13">
        <f>G7*D7</f>
        <v>6207255.8199999994</v>
      </c>
    </row>
    <row r="8" spans="1:8" ht="58.5" customHeight="1" x14ac:dyDescent="0.25">
      <c r="A8" s="5">
        <v>3</v>
      </c>
      <c r="B8" s="20" t="s">
        <v>19</v>
      </c>
      <c r="C8" s="20" t="s">
        <v>21</v>
      </c>
      <c r="D8" s="31">
        <v>10321</v>
      </c>
      <c r="E8" s="14">
        <v>595</v>
      </c>
      <c r="F8" s="7">
        <f t="shared" si="0"/>
        <v>6140995</v>
      </c>
      <c r="G8" s="17">
        <v>707.9</v>
      </c>
      <c r="H8" s="13">
        <f>G8*D8</f>
        <v>7306235.8999999994</v>
      </c>
    </row>
    <row r="9" spans="1:8" ht="52.5" customHeight="1" x14ac:dyDescent="0.25">
      <c r="A9" s="6">
        <v>4</v>
      </c>
      <c r="B9" s="20" t="s">
        <v>19</v>
      </c>
      <c r="C9" s="20" t="s">
        <v>22</v>
      </c>
      <c r="D9" s="32">
        <v>3176</v>
      </c>
      <c r="E9" s="14">
        <v>945</v>
      </c>
      <c r="F9" s="7">
        <f t="shared" si="0"/>
        <v>3001320</v>
      </c>
      <c r="G9" s="17">
        <v>1318.71</v>
      </c>
      <c r="H9" s="13">
        <f>G9*D9</f>
        <v>4188222.96</v>
      </c>
    </row>
    <row r="10" spans="1:8" ht="52.5" customHeight="1" x14ac:dyDescent="0.25">
      <c r="A10" s="5">
        <v>5</v>
      </c>
      <c r="B10" s="20" t="s">
        <v>23</v>
      </c>
      <c r="C10" s="19">
        <v>9000</v>
      </c>
      <c r="D10" s="31">
        <v>2647</v>
      </c>
      <c r="E10" s="14">
        <v>213.93</v>
      </c>
      <c r="F10" s="7">
        <f t="shared" si="0"/>
        <v>566272.71</v>
      </c>
      <c r="G10" s="17">
        <v>245.17</v>
      </c>
      <c r="H10" s="13">
        <f>G10*D10</f>
        <v>648964.99</v>
      </c>
    </row>
    <row r="11" spans="1:8" ht="57" customHeight="1" x14ac:dyDescent="0.25">
      <c r="A11" s="6">
        <v>6</v>
      </c>
      <c r="B11" s="20" t="s">
        <v>23</v>
      </c>
      <c r="C11" s="20" t="s">
        <v>20</v>
      </c>
      <c r="D11" s="31">
        <v>10057</v>
      </c>
      <c r="E11" s="14">
        <v>213.93</v>
      </c>
      <c r="F11" s="7">
        <f t="shared" si="0"/>
        <v>2151494.0100000002</v>
      </c>
      <c r="G11" s="17">
        <v>245.17</v>
      </c>
      <c r="H11" s="13">
        <f>G11*D11</f>
        <v>2465674.69</v>
      </c>
    </row>
    <row r="12" spans="1:8" ht="57" customHeight="1" x14ac:dyDescent="0.25">
      <c r="A12" s="5">
        <v>7</v>
      </c>
      <c r="B12" s="20" t="s">
        <v>23</v>
      </c>
      <c r="C12" s="20" t="s">
        <v>21</v>
      </c>
      <c r="D12" s="31">
        <v>10057</v>
      </c>
      <c r="E12" s="14">
        <v>420</v>
      </c>
      <c r="F12" s="7">
        <f t="shared" si="0"/>
        <v>4223940</v>
      </c>
      <c r="G12" s="17">
        <v>401.18</v>
      </c>
      <c r="H12" s="13">
        <f>G12*D12</f>
        <v>4034667.2600000002</v>
      </c>
    </row>
    <row r="13" spans="1:8" ht="52.5" customHeight="1" x14ac:dyDescent="0.25">
      <c r="A13" s="6">
        <v>8</v>
      </c>
      <c r="B13" s="20" t="s">
        <v>23</v>
      </c>
      <c r="C13" s="20" t="s">
        <v>22</v>
      </c>
      <c r="D13" s="31">
        <v>3704</v>
      </c>
      <c r="E13" s="14">
        <v>658</v>
      </c>
      <c r="F13" s="7">
        <f t="shared" si="0"/>
        <v>2437232</v>
      </c>
      <c r="G13" s="17">
        <v>679.84</v>
      </c>
      <c r="H13" s="13">
        <f>G13*D13</f>
        <v>2518127.3600000003</v>
      </c>
    </row>
    <row r="14" spans="1:8" ht="57" customHeight="1" x14ac:dyDescent="0.25">
      <c r="A14" s="5">
        <v>9</v>
      </c>
      <c r="B14" s="20" t="s">
        <v>24</v>
      </c>
      <c r="C14" s="19">
        <v>9000</v>
      </c>
      <c r="D14" s="31">
        <v>2382</v>
      </c>
      <c r="E14" s="14">
        <v>325.5</v>
      </c>
      <c r="F14" s="7">
        <f t="shared" si="0"/>
        <v>775341</v>
      </c>
      <c r="G14" s="17">
        <v>337.12</v>
      </c>
      <c r="H14" s="13">
        <f>G14*D14</f>
        <v>803019.84</v>
      </c>
    </row>
    <row r="15" spans="1:8" ht="52.5" customHeight="1" x14ac:dyDescent="0.25">
      <c r="A15" s="6">
        <v>10</v>
      </c>
      <c r="B15" s="21" t="s">
        <v>24</v>
      </c>
      <c r="C15" s="21" t="s">
        <v>20</v>
      </c>
      <c r="D15" s="31">
        <v>10321</v>
      </c>
      <c r="E15" s="14">
        <v>325.5</v>
      </c>
      <c r="F15" s="7">
        <f t="shared" si="0"/>
        <v>3359485.5</v>
      </c>
      <c r="G15" s="17">
        <v>337.12</v>
      </c>
      <c r="H15" s="13">
        <f>G15*D15</f>
        <v>3479415.52</v>
      </c>
    </row>
    <row r="16" spans="1:8" ht="52.5" customHeight="1" x14ac:dyDescent="0.25">
      <c r="A16" s="5">
        <v>11</v>
      </c>
      <c r="B16" s="20" t="s">
        <v>24</v>
      </c>
      <c r="C16" s="20" t="s">
        <v>21</v>
      </c>
      <c r="D16" s="31">
        <v>10586</v>
      </c>
      <c r="E16" s="14">
        <v>446.26</v>
      </c>
      <c r="F16" s="7">
        <f t="shared" si="0"/>
        <v>4724108.3600000003</v>
      </c>
      <c r="G16" s="17">
        <v>460.48</v>
      </c>
      <c r="H16" s="13">
        <f>G16*D16</f>
        <v>4874641.28</v>
      </c>
    </row>
    <row r="17" spans="1:8" ht="52.5" customHeight="1" x14ac:dyDescent="0.25">
      <c r="A17" s="6">
        <v>12</v>
      </c>
      <c r="B17" s="20" t="s">
        <v>24</v>
      </c>
      <c r="C17" s="20" t="s">
        <v>22</v>
      </c>
      <c r="D17" s="31">
        <v>3176</v>
      </c>
      <c r="E17" s="14">
        <v>577.5</v>
      </c>
      <c r="F17" s="7">
        <f t="shared" si="0"/>
        <v>1834140</v>
      </c>
      <c r="G17" s="17">
        <v>595.51</v>
      </c>
      <c r="H17" s="13">
        <f>G17*D17</f>
        <v>1891339.76</v>
      </c>
    </row>
    <row r="18" spans="1:8" ht="52.5" customHeight="1" x14ac:dyDescent="0.25">
      <c r="A18" s="5">
        <v>13</v>
      </c>
      <c r="B18" s="20" t="s">
        <v>25</v>
      </c>
      <c r="C18" s="19">
        <v>9000</v>
      </c>
      <c r="D18" s="31">
        <v>2382</v>
      </c>
      <c r="E18" s="14">
        <v>595</v>
      </c>
      <c r="F18" s="7">
        <f t="shared" si="0"/>
        <v>1417290</v>
      </c>
      <c r="G18" s="17">
        <v>614.80999999999995</v>
      </c>
      <c r="H18" s="13">
        <f>G18*D18</f>
        <v>1464477.42</v>
      </c>
    </row>
    <row r="19" spans="1:8" ht="52.5" customHeight="1" x14ac:dyDescent="0.25">
      <c r="A19" s="6">
        <v>14</v>
      </c>
      <c r="B19" s="20" t="s">
        <v>25</v>
      </c>
      <c r="C19" s="20" t="s">
        <v>20</v>
      </c>
      <c r="D19" s="33">
        <v>10321</v>
      </c>
      <c r="E19" s="14">
        <v>595</v>
      </c>
      <c r="F19" s="7">
        <f t="shared" si="0"/>
        <v>6140995</v>
      </c>
      <c r="G19" s="17">
        <v>614.80999999999995</v>
      </c>
      <c r="H19" s="13">
        <f>G19*D19</f>
        <v>6345454.0099999998</v>
      </c>
    </row>
    <row r="20" spans="1:8" ht="52.5" customHeight="1" x14ac:dyDescent="0.25">
      <c r="A20" s="5">
        <v>15</v>
      </c>
      <c r="B20" s="20" t="s">
        <v>25</v>
      </c>
      <c r="C20" s="20" t="s">
        <v>21</v>
      </c>
      <c r="D20" s="33">
        <v>10586</v>
      </c>
      <c r="E20" s="14">
        <v>665</v>
      </c>
      <c r="F20" s="7">
        <f t="shared" si="0"/>
        <v>7039690</v>
      </c>
      <c r="G20" s="17">
        <v>688.46</v>
      </c>
      <c r="H20" s="13">
        <f>G20*D20</f>
        <v>7288037.5600000005</v>
      </c>
    </row>
    <row r="21" spans="1:8" ht="52.5" customHeight="1" x14ac:dyDescent="0.25">
      <c r="A21" s="6">
        <v>16</v>
      </c>
      <c r="B21" s="20" t="s">
        <v>26</v>
      </c>
      <c r="C21" s="20" t="s">
        <v>22</v>
      </c>
      <c r="D21" s="33">
        <v>3176</v>
      </c>
      <c r="E21" s="14">
        <v>997.5</v>
      </c>
      <c r="F21" s="7">
        <f t="shared" si="0"/>
        <v>3168060</v>
      </c>
      <c r="G21" s="17">
        <v>1040.18</v>
      </c>
      <c r="H21" s="13">
        <f>G21*D21</f>
        <v>3303611.68</v>
      </c>
    </row>
    <row r="22" spans="1:8" ht="24.75" customHeight="1" x14ac:dyDescent="0.25">
      <c r="A22" s="77" t="s">
        <v>65</v>
      </c>
      <c r="B22" s="78"/>
      <c r="C22" s="78"/>
      <c r="D22" s="78"/>
      <c r="E22" s="79"/>
      <c r="F22" s="15">
        <f>SUM(F6:F21)</f>
        <v>53134602.579999998</v>
      </c>
      <c r="G22" s="83" t="s">
        <v>15</v>
      </c>
      <c r="H22" s="76">
        <f>SUM(H6:H21)</f>
        <v>58405016.689999998</v>
      </c>
    </row>
    <row r="23" spans="1:8" ht="19.5" customHeight="1" x14ac:dyDescent="0.25">
      <c r="A23" s="46" t="s">
        <v>43</v>
      </c>
      <c r="B23" s="47"/>
      <c r="C23" s="47"/>
      <c r="D23" s="47"/>
      <c r="E23" s="47"/>
      <c r="F23" s="47"/>
      <c r="G23" s="47"/>
      <c r="H23" s="48"/>
    </row>
    <row r="24" spans="1:8" ht="31.5" customHeight="1" x14ac:dyDescent="0.25">
      <c r="A24" s="5">
        <v>1</v>
      </c>
      <c r="B24" s="18" t="s">
        <v>35</v>
      </c>
      <c r="C24" s="64">
        <v>9000</v>
      </c>
      <c r="D24" s="23">
        <v>239</v>
      </c>
      <c r="E24" s="14">
        <v>126</v>
      </c>
      <c r="F24" s="7">
        <f t="shared" si="0"/>
        <v>30114</v>
      </c>
      <c r="G24" s="17">
        <v>223.01</v>
      </c>
      <c r="H24" s="13">
        <f>G24*D24</f>
        <v>53299.39</v>
      </c>
    </row>
    <row r="25" spans="1:8" ht="30.75" customHeight="1" x14ac:dyDescent="0.25">
      <c r="A25" s="6">
        <v>2</v>
      </c>
      <c r="B25" s="18" t="s">
        <v>36</v>
      </c>
      <c r="C25" s="65"/>
      <c r="D25" s="23">
        <v>239</v>
      </c>
      <c r="E25" s="14">
        <v>280</v>
      </c>
      <c r="F25" s="7">
        <f t="shared" si="0"/>
        <v>66920</v>
      </c>
      <c r="G25" s="17">
        <v>289.22000000000003</v>
      </c>
      <c r="H25" s="13">
        <f>G25*D25</f>
        <v>69123.58</v>
      </c>
    </row>
    <row r="26" spans="1:8" ht="25.5" customHeight="1" x14ac:dyDescent="0.25">
      <c r="A26" s="5">
        <v>3</v>
      </c>
      <c r="B26" s="18" t="s">
        <v>37</v>
      </c>
      <c r="C26" s="65"/>
      <c r="D26" s="23">
        <v>239</v>
      </c>
      <c r="E26" s="14">
        <v>107.2</v>
      </c>
      <c r="F26" s="7">
        <f t="shared" si="0"/>
        <v>25620.799999999999</v>
      </c>
      <c r="G26" s="17">
        <v>110.62</v>
      </c>
      <c r="H26" s="13">
        <f>G26*D26</f>
        <v>26438.18</v>
      </c>
    </row>
    <row r="27" spans="1:8" ht="28.5" customHeight="1" x14ac:dyDescent="0.25">
      <c r="A27" s="6">
        <v>4</v>
      </c>
      <c r="B27" s="18" t="s">
        <v>38</v>
      </c>
      <c r="C27" s="65"/>
      <c r="D27" s="23">
        <v>239</v>
      </c>
      <c r="E27" s="14">
        <v>199.5</v>
      </c>
      <c r="F27" s="7">
        <f t="shared" si="0"/>
        <v>47680.5</v>
      </c>
      <c r="G27" s="17">
        <v>206.09</v>
      </c>
      <c r="H27" s="13">
        <f>G27*D27</f>
        <v>49255.51</v>
      </c>
    </row>
    <row r="28" spans="1:8" ht="27" customHeight="1" x14ac:dyDescent="0.25">
      <c r="A28" s="5">
        <v>5</v>
      </c>
      <c r="B28" s="18" t="s">
        <v>39</v>
      </c>
      <c r="C28" s="65"/>
      <c r="D28" s="23">
        <v>239</v>
      </c>
      <c r="E28" s="14">
        <v>88.5</v>
      </c>
      <c r="F28" s="7">
        <f t="shared" si="0"/>
        <v>21151.5</v>
      </c>
      <c r="G28" s="17">
        <v>90.73</v>
      </c>
      <c r="H28" s="13">
        <f>G28*D28</f>
        <v>21684.47</v>
      </c>
    </row>
    <row r="29" spans="1:8" ht="28.5" customHeight="1" x14ac:dyDescent="0.25">
      <c r="A29" s="6">
        <v>6</v>
      </c>
      <c r="B29" s="18" t="s">
        <v>40</v>
      </c>
      <c r="C29" s="65"/>
      <c r="D29" s="23">
        <v>239</v>
      </c>
      <c r="E29" s="14">
        <v>136.5</v>
      </c>
      <c r="F29" s="7">
        <f t="shared" si="0"/>
        <v>32623.5</v>
      </c>
      <c r="G29" s="17">
        <v>141</v>
      </c>
      <c r="H29" s="13">
        <f>G29*D29</f>
        <v>33699</v>
      </c>
    </row>
    <row r="30" spans="1:8" ht="38.25" customHeight="1" x14ac:dyDescent="0.25">
      <c r="A30" s="5">
        <v>7</v>
      </c>
      <c r="B30" s="18" t="s">
        <v>32</v>
      </c>
      <c r="C30" s="65"/>
      <c r="D30" s="23">
        <v>239</v>
      </c>
      <c r="E30" s="14">
        <v>770</v>
      </c>
      <c r="F30" s="7">
        <f t="shared" si="0"/>
        <v>184030</v>
      </c>
      <c r="G30" s="17">
        <v>795.39</v>
      </c>
      <c r="H30" s="13">
        <f>G30*D30</f>
        <v>190098.21</v>
      </c>
    </row>
    <row r="31" spans="1:8" ht="37.5" customHeight="1" x14ac:dyDescent="0.25">
      <c r="A31" s="6">
        <v>8</v>
      </c>
      <c r="B31" s="18" t="s">
        <v>33</v>
      </c>
      <c r="C31" s="65"/>
      <c r="D31" s="23">
        <v>239</v>
      </c>
      <c r="E31" s="14">
        <v>604.79999999999995</v>
      </c>
      <c r="F31" s="7">
        <f t="shared" si="0"/>
        <v>144547.19999999998</v>
      </c>
      <c r="G31" s="17">
        <v>624.72</v>
      </c>
      <c r="H31" s="13">
        <f>G31*D31</f>
        <v>149308.08000000002</v>
      </c>
    </row>
    <row r="32" spans="1:8" ht="26.25" customHeight="1" x14ac:dyDescent="0.25">
      <c r="A32" s="5">
        <v>9</v>
      </c>
      <c r="B32" s="18" t="s">
        <v>34</v>
      </c>
      <c r="C32" s="66"/>
      <c r="D32" s="23">
        <v>239</v>
      </c>
      <c r="E32" s="14">
        <v>686.7</v>
      </c>
      <c r="F32" s="7">
        <f t="shared" si="0"/>
        <v>164121.30000000002</v>
      </c>
      <c r="G32" s="17">
        <v>709.32</v>
      </c>
      <c r="H32" s="13">
        <f>G32*D32</f>
        <v>169527.48</v>
      </c>
    </row>
    <row r="33" spans="1:8" ht="22.5" customHeight="1" x14ac:dyDescent="0.25">
      <c r="A33" s="6">
        <v>10</v>
      </c>
      <c r="B33" s="18" t="s">
        <v>35</v>
      </c>
      <c r="C33" s="43" t="s">
        <v>20</v>
      </c>
      <c r="D33" s="23">
        <v>1033</v>
      </c>
      <c r="E33" s="14">
        <v>157.5</v>
      </c>
      <c r="F33" s="7">
        <f t="shared" si="0"/>
        <v>162697.5</v>
      </c>
      <c r="G33" s="17">
        <v>239.27</v>
      </c>
      <c r="H33" s="13">
        <f>G33*D33</f>
        <v>247165.91</v>
      </c>
    </row>
    <row r="34" spans="1:8" ht="28.5" customHeight="1" x14ac:dyDescent="0.25">
      <c r="A34" s="5">
        <v>11</v>
      </c>
      <c r="B34" s="18" t="s">
        <v>36</v>
      </c>
      <c r="C34" s="44"/>
      <c r="D34" s="23">
        <v>1033</v>
      </c>
      <c r="E34" s="14">
        <v>371.7</v>
      </c>
      <c r="F34" s="7">
        <f t="shared" si="0"/>
        <v>383966.1</v>
      </c>
      <c r="G34" s="17">
        <v>383.92</v>
      </c>
      <c r="H34" s="13">
        <f>G34*D34</f>
        <v>396589.36000000004</v>
      </c>
    </row>
    <row r="35" spans="1:8" ht="36" customHeight="1" x14ac:dyDescent="0.25">
      <c r="A35" s="6">
        <v>12</v>
      </c>
      <c r="B35" s="18" t="s">
        <v>28</v>
      </c>
      <c r="C35" s="44"/>
      <c r="D35" s="23">
        <v>1033</v>
      </c>
      <c r="E35" s="14">
        <v>138.6</v>
      </c>
      <c r="F35" s="7">
        <f t="shared" si="0"/>
        <v>143173.79999999999</v>
      </c>
      <c r="G35" s="17">
        <v>143.19</v>
      </c>
      <c r="H35" s="13">
        <f>G35*D35</f>
        <v>147915.26999999999</v>
      </c>
    </row>
    <row r="36" spans="1:8" ht="31.5" customHeight="1" x14ac:dyDescent="0.25">
      <c r="A36" s="5">
        <v>13</v>
      </c>
      <c r="B36" s="18" t="s">
        <v>29</v>
      </c>
      <c r="C36" s="44"/>
      <c r="D36" s="23">
        <v>1033</v>
      </c>
      <c r="E36" s="14">
        <v>224</v>
      </c>
      <c r="F36" s="7">
        <f t="shared" si="0"/>
        <v>231392</v>
      </c>
      <c r="G36" s="17">
        <v>231.39</v>
      </c>
      <c r="H36" s="13">
        <f>G36*D36</f>
        <v>239025.87</v>
      </c>
    </row>
    <row r="37" spans="1:8" ht="32.25" customHeight="1" x14ac:dyDescent="0.25">
      <c r="A37" s="6">
        <v>14</v>
      </c>
      <c r="B37" s="18" t="s">
        <v>30</v>
      </c>
      <c r="C37" s="44"/>
      <c r="D37" s="23">
        <v>1033</v>
      </c>
      <c r="E37" s="14">
        <v>100.8</v>
      </c>
      <c r="F37" s="7">
        <f t="shared" si="0"/>
        <v>104126.39999999999</v>
      </c>
      <c r="G37" s="17">
        <v>104.11</v>
      </c>
      <c r="H37" s="13">
        <f>G37*D37</f>
        <v>107545.63</v>
      </c>
    </row>
    <row r="38" spans="1:8" ht="33" customHeight="1" x14ac:dyDescent="0.25">
      <c r="A38" s="5">
        <v>15</v>
      </c>
      <c r="B38" s="18" t="s">
        <v>31</v>
      </c>
      <c r="C38" s="44"/>
      <c r="D38" s="23">
        <v>1033</v>
      </c>
      <c r="E38" s="14">
        <v>217</v>
      </c>
      <c r="F38" s="7">
        <f t="shared" si="0"/>
        <v>224161</v>
      </c>
      <c r="G38" s="17">
        <v>224.13</v>
      </c>
      <c r="H38" s="13">
        <f>G38*D38</f>
        <v>231526.29</v>
      </c>
    </row>
    <row r="39" spans="1:8" ht="42.75" customHeight="1" x14ac:dyDescent="0.25">
      <c r="A39" s="6">
        <v>16</v>
      </c>
      <c r="B39" s="18" t="s">
        <v>41</v>
      </c>
      <c r="C39" s="44"/>
      <c r="D39" s="23">
        <v>1033</v>
      </c>
      <c r="E39" s="14">
        <v>932.4</v>
      </c>
      <c r="F39" s="7">
        <f t="shared" si="0"/>
        <v>963169.2</v>
      </c>
      <c r="G39" s="17">
        <v>963.11</v>
      </c>
      <c r="H39" s="13">
        <f>G39*D39</f>
        <v>994892.63</v>
      </c>
    </row>
    <row r="40" spans="1:8" ht="52.5" customHeight="1" x14ac:dyDescent="0.25">
      <c r="A40" s="5">
        <v>17</v>
      </c>
      <c r="B40" s="18" t="s">
        <v>33</v>
      </c>
      <c r="C40" s="44"/>
      <c r="D40" s="23">
        <v>1033</v>
      </c>
      <c r="E40" s="14">
        <v>875</v>
      </c>
      <c r="F40" s="7">
        <f t="shared" si="0"/>
        <v>903875</v>
      </c>
      <c r="G40" s="17">
        <v>903.82</v>
      </c>
      <c r="H40" s="13">
        <f>G40*D40</f>
        <v>933646.06</v>
      </c>
    </row>
    <row r="41" spans="1:8" ht="32.25" customHeight="1" x14ac:dyDescent="0.25">
      <c r="A41" s="6">
        <v>18</v>
      </c>
      <c r="B41" s="18" t="s">
        <v>34</v>
      </c>
      <c r="C41" s="45"/>
      <c r="D41" s="23">
        <v>1033</v>
      </c>
      <c r="E41" s="14">
        <v>952</v>
      </c>
      <c r="F41" s="7">
        <f t="shared" si="0"/>
        <v>983416</v>
      </c>
      <c r="G41" s="17">
        <v>983.39</v>
      </c>
      <c r="H41" s="13">
        <f>G41*D41</f>
        <v>1015841.87</v>
      </c>
    </row>
    <row r="42" spans="1:8" ht="33" customHeight="1" x14ac:dyDescent="0.25">
      <c r="A42" s="5">
        <v>19</v>
      </c>
      <c r="B42" s="18" t="s">
        <v>35</v>
      </c>
      <c r="C42" s="43" t="s">
        <v>21</v>
      </c>
      <c r="D42" s="23">
        <v>1059</v>
      </c>
      <c r="E42" s="14">
        <v>196</v>
      </c>
      <c r="F42" s="7">
        <f t="shared" si="0"/>
        <v>207564</v>
      </c>
      <c r="G42" s="17">
        <v>280.41000000000003</v>
      </c>
      <c r="H42" s="17">
        <f>G42*D42</f>
        <v>296954.19</v>
      </c>
    </row>
    <row r="43" spans="1:8" ht="35.25" customHeight="1" x14ac:dyDescent="0.25">
      <c r="A43" s="6">
        <v>20</v>
      </c>
      <c r="B43" s="18" t="s">
        <v>36</v>
      </c>
      <c r="C43" s="44"/>
      <c r="D43" s="23">
        <v>1059</v>
      </c>
      <c r="E43" s="14">
        <v>479.5</v>
      </c>
      <c r="F43" s="7">
        <f t="shared" si="0"/>
        <v>507790.5</v>
      </c>
      <c r="G43" s="17">
        <v>495.3</v>
      </c>
      <c r="H43" s="17">
        <f>G43*D43</f>
        <v>524522.70000000007</v>
      </c>
    </row>
    <row r="44" spans="1:8" ht="30.75" customHeight="1" x14ac:dyDescent="0.25">
      <c r="A44" s="5">
        <v>21</v>
      </c>
      <c r="B44" s="18" t="s">
        <v>28</v>
      </c>
      <c r="C44" s="44"/>
      <c r="D44" s="23">
        <v>1059</v>
      </c>
      <c r="E44" s="14">
        <v>277.3</v>
      </c>
      <c r="F44" s="7">
        <f t="shared" si="0"/>
        <v>293660.7</v>
      </c>
      <c r="G44" s="17">
        <v>286.32</v>
      </c>
      <c r="H44" s="17">
        <f>G44*D44</f>
        <v>303212.88</v>
      </c>
    </row>
    <row r="45" spans="1:8" ht="29.25" customHeight="1" x14ac:dyDescent="0.25">
      <c r="A45" s="6">
        <v>22</v>
      </c>
      <c r="B45" s="18" t="s">
        <v>29</v>
      </c>
      <c r="C45" s="44"/>
      <c r="D45" s="23">
        <v>1059</v>
      </c>
      <c r="E45" s="14">
        <v>441</v>
      </c>
      <c r="F45" s="7">
        <f t="shared" si="0"/>
        <v>467019</v>
      </c>
      <c r="G45" s="17">
        <v>455.52</v>
      </c>
      <c r="H45" s="17">
        <f>G45*D45</f>
        <v>482395.68</v>
      </c>
    </row>
    <row r="46" spans="1:8" ht="32.25" customHeight="1" x14ac:dyDescent="0.25">
      <c r="A46" s="5">
        <v>23</v>
      </c>
      <c r="B46" s="18" t="s">
        <v>30</v>
      </c>
      <c r="C46" s="44"/>
      <c r="D46" s="23">
        <v>1059</v>
      </c>
      <c r="E46" s="14">
        <v>100.8</v>
      </c>
      <c r="F46" s="7">
        <f t="shared" si="0"/>
        <v>106747.2</v>
      </c>
      <c r="G46" s="17">
        <v>104.11</v>
      </c>
      <c r="H46" s="17">
        <f>G46*D46</f>
        <v>110252.49</v>
      </c>
    </row>
    <row r="47" spans="1:8" ht="31.5" customHeight="1" x14ac:dyDescent="0.25">
      <c r="A47" s="6">
        <v>24</v>
      </c>
      <c r="B47" s="18" t="s">
        <v>31</v>
      </c>
      <c r="C47" s="44"/>
      <c r="D47" s="23">
        <v>1059</v>
      </c>
      <c r="E47" s="14">
        <v>340.2</v>
      </c>
      <c r="F47" s="7">
        <f t="shared" si="0"/>
        <v>360271.8</v>
      </c>
      <c r="G47" s="17">
        <v>351.41</v>
      </c>
      <c r="H47" s="17">
        <f>G47*D47</f>
        <v>372143.19</v>
      </c>
    </row>
    <row r="48" spans="1:8" ht="34.5" customHeight="1" x14ac:dyDescent="0.25">
      <c r="A48" s="5">
        <v>25</v>
      </c>
      <c r="B48" s="18" t="s">
        <v>32</v>
      </c>
      <c r="C48" s="44"/>
      <c r="D48" s="23">
        <v>1059</v>
      </c>
      <c r="E48" s="14">
        <v>1365</v>
      </c>
      <c r="F48" s="7">
        <f t="shared" si="0"/>
        <v>1445535</v>
      </c>
      <c r="G48" s="17">
        <v>1409.99</v>
      </c>
      <c r="H48" s="17">
        <f>G48*D48</f>
        <v>1493179.41</v>
      </c>
    </row>
    <row r="49" spans="1:8" ht="48.75" customHeight="1" x14ac:dyDescent="0.25">
      <c r="A49" s="6">
        <v>26</v>
      </c>
      <c r="B49" s="18" t="s">
        <v>33</v>
      </c>
      <c r="C49" s="44"/>
      <c r="D49" s="23">
        <v>1059</v>
      </c>
      <c r="E49" s="14">
        <v>1246</v>
      </c>
      <c r="F49" s="7">
        <f t="shared" si="0"/>
        <v>1319514</v>
      </c>
      <c r="G49" s="17">
        <v>1287.98</v>
      </c>
      <c r="H49" s="17">
        <f>G49*D49</f>
        <v>1363970.82</v>
      </c>
    </row>
    <row r="50" spans="1:8" ht="33.75" customHeight="1" x14ac:dyDescent="0.25">
      <c r="A50" s="5">
        <v>27</v>
      </c>
      <c r="B50" s="18" t="s">
        <v>34</v>
      </c>
      <c r="C50" s="45"/>
      <c r="D50" s="23">
        <v>1059</v>
      </c>
      <c r="E50" s="14">
        <v>1218</v>
      </c>
      <c r="F50" s="7">
        <f t="shared" si="0"/>
        <v>1289862</v>
      </c>
      <c r="G50" s="17">
        <v>1257.98</v>
      </c>
      <c r="H50" s="17">
        <f>G50*D50</f>
        <v>1332200.82</v>
      </c>
    </row>
    <row r="51" spans="1:8" ht="33" customHeight="1" x14ac:dyDescent="0.25">
      <c r="A51" s="6">
        <v>28</v>
      </c>
      <c r="B51" s="18" t="s">
        <v>35</v>
      </c>
      <c r="C51" s="43" t="s">
        <v>22</v>
      </c>
      <c r="D51" s="23">
        <v>318</v>
      </c>
      <c r="E51" s="14">
        <v>266</v>
      </c>
      <c r="F51" s="7">
        <f t="shared" si="0"/>
        <v>84588</v>
      </c>
      <c r="G51" s="17">
        <v>366.52</v>
      </c>
      <c r="H51" s="17">
        <f>G51*D51</f>
        <v>116553.36</v>
      </c>
    </row>
    <row r="52" spans="1:8" ht="36" customHeight="1" x14ac:dyDescent="0.25">
      <c r="A52" s="5">
        <v>29</v>
      </c>
      <c r="B52" s="18" t="s">
        <v>27</v>
      </c>
      <c r="C52" s="44"/>
      <c r="D52" s="23">
        <v>318</v>
      </c>
      <c r="E52" s="14">
        <v>619.5</v>
      </c>
      <c r="F52" s="7">
        <f t="shared" si="0"/>
        <v>197001</v>
      </c>
      <c r="G52" s="17">
        <v>639.80999999999995</v>
      </c>
      <c r="H52" s="17">
        <f>G52*D52</f>
        <v>203459.58</v>
      </c>
    </row>
    <row r="53" spans="1:8" ht="35.25" customHeight="1" x14ac:dyDescent="0.25">
      <c r="A53" s="6">
        <v>30</v>
      </c>
      <c r="B53" s="18" t="s">
        <v>28</v>
      </c>
      <c r="C53" s="44"/>
      <c r="D53" s="23">
        <v>318</v>
      </c>
      <c r="E53" s="14">
        <v>322</v>
      </c>
      <c r="F53" s="7">
        <f t="shared" si="0"/>
        <v>102396</v>
      </c>
      <c r="G53" s="17">
        <v>332.58</v>
      </c>
      <c r="H53" s="17">
        <f>G53*D53</f>
        <v>105760.43999999999</v>
      </c>
    </row>
    <row r="54" spans="1:8" ht="35.25" customHeight="1" x14ac:dyDescent="0.25">
      <c r="A54" s="5">
        <v>31</v>
      </c>
      <c r="B54" s="18" t="s">
        <v>38</v>
      </c>
      <c r="C54" s="44"/>
      <c r="D54" s="23">
        <v>318</v>
      </c>
      <c r="E54" s="14">
        <v>579.6</v>
      </c>
      <c r="F54" s="7">
        <f t="shared" si="0"/>
        <v>184312.80000000002</v>
      </c>
      <c r="G54" s="17">
        <v>598.61</v>
      </c>
      <c r="H54" s="17">
        <f>G54*D54</f>
        <v>190357.98</v>
      </c>
    </row>
    <row r="55" spans="1:8" ht="31.5" customHeight="1" x14ac:dyDescent="0.25">
      <c r="A55" s="6">
        <v>32</v>
      </c>
      <c r="B55" s="18" t="s">
        <v>30</v>
      </c>
      <c r="C55" s="44"/>
      <c r="D55" s="23">
        <v>318</v>
      </c>
      <c r="E55" s="14">
        <v>105</v>
      </c>
      <c r="F55" s="7">
        <f t="shared" si="0"/>
        <v>33390</v>
      </c>
      <c r="G55" s="17">
        <v>108.42</v>
      </c>
      <c r="H55" s="17">
        <f>G55*D55</f>
        <v>34477.56</v>
      </c>
    </row>
    <row r="56" spans="1:8" ht="27.75" customHeight="1" x14ac:dyDescent="0.25">
      <c r="A56" s="5">
        <v>33</v>
      </c>
      <c r="B56" s="18" t="s">
        <v>31</v>
      </c>
      <c r="C56" s="44"/>
      <c r="D56" s="23">
        <v>318</v>
      </c>
      <c r="E56" s="14">
        <v>455</v>
      </c>
      <c r="F56" s="7">
        <f t="shared" si="0"/>
        <v>144690</v>
      </c>
      <c r="G56" s="17">
        <v>469.91</v>
      </c>
      <c r="H56" s="17">
        <f>G56*D56</f>
        <v>149431.38</v>
      </c>
    </row>
    <row r="57" spans="1:8" ht="43.5" customHeight="1" x14ac:dyDescent="0.25">
      <c r="A57" s="6">
        <v>34</v>
      </c>
      <c r="B57" s="18" t="s">
        <v>32</v>
      </c>
      <c r="C57" s="44"/>
      <c r="D57" s="23">
        <v>318</v>
      </c>
      <c r="E57" s="14">
        <v>3640</v>
      </c>
      <c r="F57" s="7">
        <f t="shared" si="0"/>
        <v>1157520</v>
      </c>
      <c r="G57" s="17">
        <v>3759.61</v>
      </c>
      <c r="H57" s="17">
        <f>G57*D57</f>
        <v>1195555.98</v>
      </c>
    </row>
    <row r="58" spans="1:8" ht="39" customHeight="1" x14ac:dyDescent="0.25">
      <c r="A58" s="5">
        <v>35</v>
      </c>
      <c r="B58" s="18" t="s">
        <v>33</v>
      </c>
      <c r="C58" s="44"/>
      <c r="D58" s="23">
        <v>318</v>
      </c>
      <c r="E58" s="14">
        <v>3500</v>
      </c>
      <c r="F58" s="7">
        <f t="shared" si="0"/>
        <v>1113000</v>
      </c>
      <c r="G58" s="17">
        <v>3615.31</v>
      </c>
      <c r="H58" s="17">
        <f>G58*D58</f>
        <v>1149668.58</v>
      </c>
    </row>
    <row r="59" spans="1:8" ht="33" customHeight="1" x14ac:dyDescent="0.25">
      <c r="A59" s="24">
        <v>36</v>
      </c>
      <c r="B59" s="22" t="s">
        <v>42</v>
      </c>
      <c r="C59" s="44"/>
      <c r="D59" s="25">
        <v>318</v>
      </c>
      <c r="E59" s="26">
        <v>3376.5</v>
      </c>
      <c r="F59" s="27">
        <f t="shared" si="0"/>
        <v>1073727</v>
      </c>
      <c r="G59" s="29">
        <v>3488.08</v>
      </c>
      <c r="H59" s="29">
        <f>G59*D59</f>
        <v>1109209.44</v>
      </c>
    </row>
    <row r="60" spans="1:8" ht="33" customHeight="1" x14ac:dyDescent="0.25">
      <c r="A60" s="77" t="s">
        <v>65</v>
      </c>
      <c r="B60" s="78"/>
      <c r="C60" s="78"/>
      <c r="D60" s="78"/>
      <c r="E60" s="79"/>
      <c r="F60" s="15">
        <f>SUM(F44:F59)</f>
        <v>9373234.5</v>
      </c>
      <c r="G60" s="83" t="s">
        <v>15</v>
      </c>
      <c r="H60" s="76">
        <f>SUM(H44:H59)</f>
        <v>9711829.5899999999</v>
      </c>
    </row>
    <row r="61" spans="1:8" ht="21.75" customHeight="1" x14ac:dyDescent="0.25">
      <c r="A61" s="70" t="s">
        <v>46</v>
      </c>
      <c r="B61" s="70"/>
      <c r="C61" s="70"/>
      <c r="D61" s="70"/>
      <c r="E61" s="70"/>
      <c r="F61" s="70"/>
      <c r="G61" s="70"/>
      <c r="H61" s="70"/>
    </row>
    <row r="62" spans="1:8" ht="33" customHeight="1" x14ac:dyDescent="0.25">
      <c r="A62" s="5">
        <v>1</v>
      </c>
      <c r="B62" s="18" t="s">
        <v>19</v>
      </c>
      <c r="C62" s="19">
        <v>9000</v>
      </c>
      <c r="D62" s="23">
        <v>259</v>
      </c>
      <c r="E62" s="7">
        <v>402.65</v>
      </c>
      <c r="F62" s="14">
        <f t="shared" si="0"/>
        <v>104286.34999999999</v>
      </c>
      <c r="G62" s="13">
        <v>599.12</v>
      </c>
      <c r="H62" s="13">
        <f>G62*D62</f>
        <v>155172.07999999999</v>
      </c>
    </row>
    <row r="63" spans="1:8" ht="33" customHeight="1" x14ac:dyDescent="0.25">
      <c r="A63" s="6">
        <v>2</v>
      </c>
      <c r="B63" s="20" t="s">
        <v>19</v>
      </c>
      <c r="C63" s="20" t="s">
        <v>20</v>
      </c>
      <c r="D63" s="23">
        <v>614</v>
      </c>
      <c r="E63" s="14">
        <v>408.7</v>
      </c>
      <c r="F63" s="14">
        <f t="shared" si="0"/>
        <v>250941.8</v>
      </c>
      <c r="G63" s="17">
        <v>601.41999999999996</v>
      </c>
      <c r="H63" s="13">
        <f>G63*D63</f>
        <v>369271.87999999995</v>
      </c>
    </row>
    <row r="64" spans="1:8" ht="33" customHeight="1" x14ac:dyDescent="0.25">
      <c r="A64" s="5">
        <v>3</v>
      </c>
      <c r="B64" s="20" t="s">
        <v>19</v>
      </c>
      <c r="C64" s="20" t="s">
        <v>21</v>
      </c>
      <c r="D64" s="23">
        <v>408</v>
      </c>
      <c r="E64" s="14">
        <v>510.8</v>
      </c>
      <c r="F64" s="14">
        <f t="shared" si="0"/>
        <v>208406.39999999999</v>
      </c>
      <c r="G64" s="17">
        <v>707.9</v>
      </c>
      <c r="H64" s="13">
        <f>G64*D64</f>
        <v>288823.2</v>
      </c>
    </row>
    <row r="65" spans="1:8" ht="33" customHeight="1" x14ac:dyDescent="0.25">
      <c r="A65" s="6">
        <v>4</v>
      </c>
      <c r="B65" s="20" t="s">
        <v>19</v>
      </c>
      <c r="C65" s="20" t="s">
        <v>22</v>
      </c>
      <c r="D65" s="23">
        <v>278</v>
      </c>
      <c r="E65" s="14">
        <v>811.3</v>
      </c>
      <c r="F65" s="14">
        <f t="shared" si="0"/>
        <v>225541.4</v>
      </c>
      <c r="G65" s="17">
        <v>1318.71</v>
      </c>
      <c r="H65" s="13">
        <f>G65*D65</f>
        <v>366601.38</v>
      </c>
    </row>
    <row r="66" spans="1:8" ht="33" customHeight="1" x14ac:dyDescent="0.25">
      <c r="A66" s="5">
        <v>5</v>
      </c>
      <c r="B66" s="20" t="s">
        <v>23</v>
      </c>
      <c r="C66" s="19">
        <v>9000</v>
      </c>
      <c r="D66" s="23">
        <v>206</v>
      </c>
      <c r="E66" s="14">
        <v>183.7</v>
      </c>
      <c r="F66" s="14">
        <f t="shared" si="0"/>
        <v>37842.199999999997</v>
      </c>
      <c r="G66" s="17">
        <v>245.17</v>
      </c>
      <c r="H66" s="13">
        <f>G66*D66</f>
        <v>50505.02</v>
      </c>
    </row>
    <row r="67" spans="1:8" ht="33" customHeight="1" x14ac:dyDescent="0.25">
      <c r="A67" s="6">
        <v>6</v>
      </c>
      <c r="B67" s="20" t="s">
        <v>23</v>
      </c>
      <c r="C67" s="20" t="s">
        <v>20</v>
      </c>
      <c r="D67" s="23">
        <v>622</v>
      </c>
      <c r="E67" s="14">
        <v>183.7</v>
      </c>
      <c r="F67" s="14">
        <f t="shared" si="0"/>
        <v>114261.4</v>
      </c>
      <c r="G67" s="17">
        <v>245.17</v>
      </c>
      <c r="H67" s="13">
        <f>G67*D67</f>
        <v>152495.74</v>
      </c>
    </row>
    <row r="68" spans="1:8" ht="33" customHeight="1" x14ac:dyDescent="0.25">
      <c r="A68" s="5">
        <v>7</v>
      </c>
      <c r="B68" s="20" t="s">
        <v>23</v>
      </c>
      <c r="C68" s="20" t="s">
        <v>21</v>
      </c>
      <c r="D68" s="23">
        <v>415</v>
      </c>
      <c r="E68" s="14">
        <v>360.6</v>
      </c>
      <c r="F68" s="14">
        <f t="shared" si="0"/>
        <v>149649</v>
      </c>
      <c r="G68" s="17">
        <v>401.18</v>
      </c>
      <c r="H68" s="13">
        <f>G68*D68</f>
        <v>166489.70000000001</v>
      </c>
    </row>
    <row r="69" spans="1:8" ht="33" customHeight="1" x14ac:dyDescent="0.25">
      <c r="A69" s="6">
        <v>8</v>
      </c>
      <c r="B69" s="20" t="s">
        <v>23</v>
      </c>
      <c r="C69" s="20" t="s">
        <v>22</v>
      </c>
      <c r="D69" s="23">
        <v>283</v>
      </c>
      <c r="E69" s="14">
        <v>564.9</v>
      </c>
      <c r="F69" s="14">
        <f t="shared" si="0"/>
        <v>159866.69999999998</v>
      </c>
      <c r="G69" s="17">
        <v>679.84</v>
      </c>
      <c r="H69" s="13">
        <f>G69*D69</f>
        <v>192394.72</v>
      </c>
    </row>
    <row r="70" spans="1:8" ht="33" customHeight="1" x14ac:dyDescent="0.25">
      <c r="A70" s="5">
        <v>9</v>
      </c>
      <c r="B70" s="20" t="s">
        <v>24</v>
      </c>
      <c r="C70" s="19">
        <v>9000</v>
      </c>
      <c r="D70" s="23">
        <v>386</v>
      </c>
      <c r="E70" s="14">
        <v>279.45</v>
      </c>
      <c r="F70" s="14">
        <f t="shared" si="0"/>
        <v>107867.7</v>
      </c>
      <c r="G70" s="17">
        <v>337.12</v>
      </c>
      <c r="H70" s="13">
        <f>G70*D70</f>
        <v>130128.32000000001</v>
      </c>
    </row>
    <row r="71" spans="1:8" ht="33" customHeight="1" x14ac:dyDescent="0.25">
      <c r="A71" s="6">
        <v>10</v>
      </c>
      <c r="B71" s="21" t="s">
        <v>24</v>
      </c>
      <c r="C71" s="21" t="s">
        <v>20</v>
      </c>
      <c r="D71" s="23">
        <v>1172</v>
      </c>
      <c r="E71" s="14">
        <v>279.45</v>
      </c>
      <c r="F71" s="14">
        <f t="shared" si="0"/>
        <v>327515.39999999997</v>
      </c>
      <c r="G71" s="17">
        <v>337.12</v>
      </c>
      <c r="H71" s="13">
        <f>G71*D71</f>
        <v>395104.64</v>
      </c>
    </row>
    <row r="72" spans="1:8" ht="33" customHeight="1" x14ac:dyDescent="0.25">
      <c r="A72" s="5">
        <v>11</v>
      </c>
      <c r="B72" s="20" t="s">
        <v>24</v>
      </c>
      <c r="C72" s="20" t="s">
        <v>21</v>
      </c>
      <c r="D72" s="23">
        <v>507</v>
      </c>
      <c r="E72" s="14">
        <v>383.1</v>
      </c>
      <c r="F72" s="14">
        <f t="shared" si="0"/>
        <v>194231.7</v>
      </c>
      <c r="G72" s="17">
        <v>460.48</v>
      </c>
      <c r="H72" s="13">
        <f>G72*D72</f>
        <v>233463.36000000002</v>
      </c>
    </row>
    <row r="73" spans="1:8" ht="33" customHeight="1" x14ac:dyDescent="0.25">
      <c r="A73" s="6">
        <v>12</v>
      </c>
      <c r="B73" s="20" t="s">
        <v>24</v>
      </c>
      <c r="C73" s="20" t="s">
        <v>22</v>
      </c>
      <c r="D73" s="23">
        <v>334</v>
      </c>
      <c r="E73" s="14">
        <v>495.8</v>
      </c>
      <c r="F73" s="14">
        <f t="shared" ref="F73:F81" si="1">E73*D73</f>
        <v>165597.20000000001</v>
      </c>
      <c r="G73" s="17">
        <v>595.51</v>
      </c>
      <c r="H73" s="13">
        <f>G73*D73</f>
        <v>198900.34</v>
      </c>
    </row>
    <row r="74" spans="1:8" ht="33" customHeight="1" x14ac:dyDescent="0.25">
      <c r="A74" s="5">
        <v>13</v>
      </c>
      <c r="B74" s="20" t="s">
        <v>25</v>
      </c>
      <c r="C74" s="19">
        <v>9000</v>
      </c>
      <c r="D74" s="23">
        <v>266</v>
      </c>
      <c r="E74" s="14">
        <v>510.83</v>
      </c>
      <c r="F74" s="14">
        <f t="shared" si="1"/>
        <v>135880.78</v>
      </c>
      <c r="G74" s="17">
        <v>614.80999999999995</v>
      </c>
      <c r="H74" s="13">
        <f>G74*D74</f>
        <v>163539.46</v>
      </c>
    </row>
    <row r="75" spans="1:8" ht="33" customHeight="1" x14ac:dyDescent="0.25">
      <c r="A75" s="6">
        <v>14</v>
      </c>
      <c r="B75" s="20" t="s">
        <v>25</v>
      </c>
      <c r="C75" s="20" t="s">
        <v>20</v>
      </c>
      <c r="D75" s="23">
        <v>992</v>
      </c>
      <c r="E75" s="14">
        <v>510.83</v>
      </c>
      <c r="F75" s="14">
        <f t="shared" si="1"/>
        <v>506743.36</v>
      </c>
      <c r="G75" s="17">
        <v>614.80999999999995</v>
      </c>
      <c r="H75" s="13">
        <f>G75*D75</f>
        <v>609891.5199999999</v>
      </c>
    </row>
    <row r="76" spans="1:8" ht="33" customHeight="1" x14ac:dyDescent="0.25">
      <c r="A76" s="5">
        <v>15</v>
      </c>
      <c r="B76" s="20" t="s">
        <v>25</v>
      </c>
      <c r="C76" s="20" t="s">
        <v>21</v>
      </c>
      <c r="D76" s="23">
        <v>411</v>
      </c>
      <c r="E76" s="14">
        <v>570.92999999999995</v>
      </c>
      <c r="F76" s="14">
        <f t="shared" si="1"/>
        <v>234652.22999999998</v>
      </c>
      <c r="G76" s="17">
        <v>688.46</v>
      </c>
      <c r="H76" s="13">
        <f>G76*D76</f>
        <v>282957.06</v>
      </c>
    </row>
    <row r="77" spans="1:8" ht="33" customHeight="1" x14ac:dyDescent="0.25">
      <c r="A77" s="6">
        <v>16</v>
      </c>
      <c r="B77" s="20" t="s">
        <v>26</v>
      </c>
      <c r="C77" s="20" t="s">
        <v>22</v>
      </c>
      <c r="D77" s="23">
        <v>270</v>
      </c>
      <c r="E77" s="14">
        <v>856.4</v>
      </c>
      <c r="F77" s="14">
        <f t="shared" si="1"/>
        <v>231228</v>
      </c>
      <c r="G77" s="17">
        <v>1040.18</v>
      </c>
      <c r="H77" s="13">
        <f>G77*D77</f>
        <v>280848.60000000003</v>
      </c>
    </row>
    <row r="78" spans="1:8" ht="33" customHeight="1" x14ac:dyDescent="0.25">
      <c r="A78" s="6">
        <v>17</v>
      </c>
      <c r="B78" s="34" t="s">
        <v>55</v>
      </c>
      <c r="C78" s="35">
        <v>7000</v>
      </c>
      <c r="D78" s="23">
        <v>20</v>
      </c>
      <c r="E78" s="14">
        <v>390.63</v>
      </c>
      <c r="F78" s="14">
        <f t="shared" si="1"/>
        <v>7812.6</v>
      </c>
      <c r="G78" s="17">
        <v>511.75</v>
      </c>
      <c r="H78" s="13">
        <f>G78*D78</f>
        <v>10235</v>
      </c>
    </row>
    <row r="79" spans="1:8" ht="33" customHeight="1" x14ac:dyDescent="0.25">
      <c r="A79" s="6">
        <v>18</v>
      </c>
      <c r="B79" s="34" t="s">
        <v>56</v>
      </c>
      <c r="C79" s="35">
        <v>7000</v>
      </c>
      <c r="D79" s="23">
        <v>20</v>
      </c>
      <c r="E79" s="14">
        <v>210.35</v>
      </c>
      <c r="F79" s="14">
        <f t="shared" si="1"/>
        <v>4207</v>
      </c>
      <c r="G79" s="17">
        <v>223.7</v>
      </c>
      <c r="H79" s="13">
        <f>G79*D79</f>
        <v>4474</v>
      </c>
    </row>
    <row r="80" spans="1:8" ht="33" customHeight="1" x14ac:dyDescent="0.25">
      <c r="A80" s="6">
        <v>19</v>
      </c>
      <c r="B80" s="34" t="s">
        <v>57</v>
      </c>
      <c r="C80" s="35">
        <v>7000</v>
      </c>
      <c r="D80" s="23">
        <v>20</v>
      </c>
      <c r="E80" s="14">
        <v>285.45</v>
      </c>
      <c r="F80" s="14">
        <f t="shared" si="1"/>
        <v>5709</v>
      </c>
      <c r="G80" s="17">
        <v>230.79</v>
      </c>
      <c r="H80" s="13">
        <f>G80*D80</f>
        <v>4615.8</v>
      </c>
    </row>
    <row r="81" spans="1:8" ht="33" customHeight="1" x14ac:dyDescent="0.25">
      <c r="A81" s="6">
        <v>20</v>
      </c>
      <c r="B81" s="34" t="s">
        <v>58</v>
      </c>
      <c r="C81" s="35">
        <v>7000</v>
      </c>
      <c r="D81" s="23">
        <v>20</v>
      </c>
      <c r="E81" s="14">
        <v>495.8</v>
      </c>
      <c r="F81" s="14">
        <f t="shared" si="1"/>
        <v>9916</v>
      </c>
      <c r="G81" s="17">
        <v>470.22</v>
      </c>
      <c r="H81" s="13">
        <f>G81*D81</f>
        <v>9404.4000000000015</v>
      </c>
    </row>
    <row r="82" spans="1:8" ht="33" customHeight="1" x14ac:dyDescent="0.25">
      <c r="A82" s="77" t="s">
        <v>65</v>
      </c>
      <c r="B82" s="78"/>
      <c r="C82" s="78"/>
      <c r="D82" s="78"/>
      <c r="E82" s="79"/>
      <c r="F82" s="15">
        <f>SUM(F66:F81)</f>
        <v>2392980.27</v>
      </c>
      <c r="G82" s="83" t="s">
        <v>15</v>
      </c>
      <c r="H82" s="76">
        <f>SUM(H66:H81)</f>
        <v>2885447.6800000002</v>
      </c>
    </row>
    <row r="83" spans="1:8" ht="24" customHeight="1" x14ac:dyDescent="0.25">
      <c r="A83" s="46" t="s">
        <v>43</v>
      </c>
      <c r="B83" s="47"/>
      <c r="C83" s="47"/>
      <c r="D83" s="47"/>
      <c r="E83" s="47"/>
      <c r="F83" s="47"/>
      <c r="G83" s="47"/>
      <c r="H83" s="48"/>
    </row>
    <row r="84" spans="1:8" ht="33" customHeight="1" x14ac:dyDescent="0.25">
      <c r="A84" s="5">
        <v>1</v>
      </c>
      <c r="B84" s="18" t="s">
        <v>35</v>
      </c>
      <c r="C84" s="64">
        <v>7000</v>
      </c>
      <c r="D84" s="23">
        <v>2</v>
      </c>
      <c r="E84" s="14">
        <v>106.05</v>
      </c>
      <c r="F84" s="14">
        <f>E84*D84</f>
        <v>212.1</v>
      </c>
      <c r="G84" s="17">
        <v>202.1</v>
      </c>
      <c r="H84" s="13">
        <f>G84*D84</f>
        <v>404.2</v>
      </c>
    </row>
    <row r="85" spans="1:8" ht="33" customHeight="1" x14ac:dyDescent="0.25">
      <c r="A85" s="6">
        <v>2</v>
      </c>
      <c r="B85" s="18" t="s">
        <v>36</v>
      </c>
      <c r="C85" s="65"/>
      <c r="D85" s="23">
        <v>2</v>
      </c>
      <c r="E85" s="14">
        <v>240.4</v>
      </c>
      <c r="F85" s="14">
        <f t="shared" ref="F85:F128" si="2">E85*D85</f>
        <v>480.8</v>
      </c>
      <c r="G85" s="17">
        <v>278.89999999999998</v>
      </c>
      <c r="H85" s="13">
        <f>G85*D85</f>
        <v>557.79999999999995</v>
      </c>
    </row>
    <row r="86" spans="1:8" ht="33" customHeight="1" x14ac:dyDescent="0.25">
      <c r="A86" s="5">
        <v>3</v>
      </c>
      <c r="B86" s="18" t="s">
        <v>37</v>
      </c>
      <c r="C86" s="65"/>
      <c r="D86" s="23">
        <v>2</v>
      </c>
      <c r="E86" s="14">
        <v>91.95</v>
      </c>
      <c r="F86" s="14">
        <f t="shared" si="2"/>
        <v>183.9</v>
      </c>
      <c r="G86" s="17">
        <v>100.31</v>
      </c>
      <c r="H86" s="13">
        <f>G86*D86</f>
        <v>200.62</v>
      </c>
    </row>
    <row r="87" spans="1:8" ht="33" customHeight="1" x14ac:dyDescent="0.25">
      <c r="A87" s="6">
        <v>4</v>
      </c>
      <c r="B87" s="18" t="s">
        <v>38</v>
      </c>
      <c r="C87" s="65"/>
      <c r="D87" s="23">
        <v>2</v>
      </c>
      <c r="E87" s="14">
        <v>171.3</v>
      </c>
      <c r="F87" s="14">
        <f t="shared" si="2"/>
        <v>342.6</v>
      </c>
      <c r="G87" s="17">
        <v>195.73</v>
      </c>
      <c r="H87" s="13">
        <f>G87*D87</f>
        <v>391.46</v>
      </c>
    </row>
    <row r="88" spans="1:8" ht="33" customHeight="1" x14ac:dyDescent="0.25">
      <c r="A88" s="5">
        <v>5</v>
      </c>
      <c r="B88" s="18" t="s">
        <v>39</v>
      </c>
      <c r="C88" s="65"/>
      <c r="D88" s="23">
        <v>2</v>
      </c>
      <c r="E88" s="14">
        <v>75.75</v>
      </c>
      <c r="F88" s="14">
        <f t="shared" si="2"/>
        <v>151.5</v>
      </c>
      <c r="G88" s="17">
        <v>80.790000000000006</v>
      </c>
      <c r="H88" s="13">
        <f>G88*D88</f>
        <v>161.58000000000001</v>
      </c>
    </row>
    <row r="89" spans="1:8" ht="33" customHeight="1" x14ac:dyDescent="0.25">
      <c r="A89" s="6">
        <v>6</v>
      </c>
      <c r="B89" s="18" t="s">
        <v>40</v>
      </c>
      <c r="C89" s="65"/>
      <c r="D89" s="23">
        <v>2</v>
      </c>
      <c r="E89" s="14">
        <v>117.2</v>
      </c>
      <c r="F89" s="14">
        <f t="shared" si="2"/>
        <v>234.4</v>
      </c>
      <c r="G89" s="17">
        <v>130.69</v>
      </c>
      <c r="H89" s="13">
        <f>G89*D89</f>
        <v>261.38</v>
      </c>
    </row>
    <row r="90" spans="1:8" ht="33" customHeight="1" x14ac:dyDescent="0.25">
      <c r="A90" s="5">
        <v>7</v>
      </c>
      <c r="B90" s="18" t="s">
        <v>32</v>
      </c>
      <c r="C90" s="65"/>
      <c r="D90" s="23">
        <v>2</v>
      </c>
      <c r="E90" s="14">
        <v>661.1</v>
      </c>
      <c r="F90" s="14">
        <f t="shared" si="2"/>
        <v>1322.2</v>
      </c>
      <c r="G90" s="17">
        <v>785.02</v>
      </c>
      <c r="H90" s="13">
        <f>G90*D90</f>
        <v>1570.04</v>
      </c>
    </row>
    <row r="91" spans="1:8" ht="33" customHeight="1" x14ac:dyDescent="0.25">
      <c r="A91" s="6">
        <v>8</v>
      </c>
      <c r="B91" s="18" t="s">
        <v>33</v>
      </c>
      <c r="C91" s="65"/>
      <c r="D91" s="23">
        <v>2</v>
      </c>
      <c r="E91" s="14">
        <v>513.85</v>
      </c>
      <c r="F91" s="14">
        <f t="shared" si="2"/>
        <v>1027.7</v>
      </c>
      <c r="G91" s="17">
        <v>614.4</v>
      </c>
      <c r="H91" s="13">
        <f>G91*D91</f>
        <v>1228.8</v>
      </c>
    </row>
    <row r="92" spans="1:8" ht="33" customHeight="1" x14ac:dyDescent="0.25">
      <c r="A92" s="5">
        <v>9</v>
      </c>
      <c r="B92" s="18" t="s">
        <v>34</v>
      </c>
      <c r="C92" s="66"/>
      <c r="D92" s="23">
        <v>2</v>
      </c>
      <c r="E92" s="14">
        <v>589.54999999999995</v>
      </c>
      <c r="F92" s="14">
        <f t="shared" si="2"/>
        <v>1179.0999999999999</v>
      </c>
      <c r="G92" s="17">
        <v>699</v>
      </c>
      <c r="H92" s="13">
        <f>G92*D92</f>
        <v>1398</v>
      </c>
    </row>
    <row r="93" spans="1:8" ht="33" customHeight="1" x14ac:dyDescent="0.25">
      <c r="A93" s="6">
        <v>10</v>
      </c>
      <c r="B93" s="18" t="s">
        <v>35</v>
      </c>
      <c r="C93" s="64">
        <v>9000</v>
      </c>
      <c r="D93" s="23">
        <v>27</v>
      </c>
      <c r="E93" s="14">
        <v>108.2</v>
      </c>
      <c r="F93" s="14">
        <f t="shared" si="2"/>
        <v>2921.4</v>
      </c>
      <c r="G93" s="17">
        <v>209.01</v>
      </c>
      <c r="H93" s="13">
        <f>G93*D93</f>
        <v>5643.2699999999995</v>
      </c>
    </row>
    <row r="94" spans="1:8" ht="33" customHeight="1" x14ac:dyDescent="0.25">
      <c r="A94" s="5">
        <v>11</v>
      </c>
      <c r="B94" s="18" t="s">
        <v>36</v>
      </c>
      <c r="C94" s="65"/>
      <c r="D94" s="23">
        <v>27</v>
      </c>
      <c r="E94" s="14">
        <v>240.2</v>
      </c>
      <c r="F94" s="14">
        <f t="shared" si="2"/>
        <v>6485.4</v>
      </c>
      <c r="G94" s="17">
        <v>289.22000000000003</v>
      </c>
      <c r="H94" s="13">
        <f>G94*D94</f>
        <v>7808.9400000000005</v>
      </c>
    </row>
    <row r="95" spans="1:8" ht="33" customHeight="1" x14ac:dyDescent="0.25">
      <c r="A95" s="6">
        <v>12</v>
      </c>
      <c r="B95" s="18" t="s">
        <v>37</v>
      </c>
      <c r="C95" s="65"/>
      <c r="D95" s="23">
        <v>27</v>
      </c>
      <c r="E95" s="14">
        <v>91.95</v>
      </c>
      <c r="F95" s="14">
        <f t="shared" si="2"/>
        <v>2482.65</v>
      </c>
      <c r="G95" s="17">
        <v>110.62</v>
      </c>
      <c r="H95" s="13">
        <f>G95*D95</f>
        <v>2986.7400000000002</v>
      </c>
    </row>
    <row r="96" spans="1:8" ht="33" customHeight="1" x14ac:dyDescent="0.25">
      <c r="A96" s="5">
        <v>13</v>
      </c>
      <c r="B96" s="18" t="s">
        <v>38</v>
      </c>
      <c r="C96" s="65"/>
      <c r="D96" s="23">
        <v>27</v>
      </c>
      <c r="E96" s="14">
        <v>171.3</v>
      </c>
      <c r="F96" s="14">
        <f t="shared" si="2"/>
        <v>4625.1000000000004</v>
      </c>
      <c r="G96" s="17">
        <v>206.09</v>
      </c>
      <c r="H96" s="13">
        <f>G96*D96</f>
        <v>5564.43</v>
      </c>
    </row>
    <row r="97" spans="1:8" ht="33" customHeight="1" x14ac:dyDescent="0.25">
      <c r="A97" s="6">
        <v>14</v>
      </c>
      <c r="B97" s="18" t="s">
        <v>39</v>
      </c>
      <c r="C97" s="65"/>
      <c r="D97" s="23">
        <v>27</v>
      </c>
      <c r="E97" s="14">
        <v>75.75</v>
      </c>
      <c r="F97" s="14">
        <f t="shared" si="2"/>
        <v>2045.25</v>
      </c>
      <c r="G97" s="17">
        <v>90.73</v>
      </c>
      <c r="H97" s="13">
        <f>G97*D97</f>
        <v>2449.71</v>
      </c>
    </row>
    <row r="98" spans="1:8" ht="33" customHeight="1" x14ac:dyDescent="0.25">
      <c r="A98" s="5">
        <v>15</v>
      </c>
      <c r="B98" s="18" t="s">
        <v>40</v>
      </c>
      <c r="C98" s="65"/>
      <c r="D98" s="23">
        <v>27</v>
      </c>
      <c r="E98" s="14">
        <v>117.2</v>
      </c>
      <c r="F98" s="14">
        <f t="shared" si="2"/>
        <v>3164.4</v>
      </c>
      <c r="G98" s="17">
        <v>141</v>
      </c>
      <c r="H98" s="13">
        <f>G98*D98</f>
        <v>3807</v>
      </c>
    </row>
    <row r="99" spans="1:8" ht="33" customHeight="1" x14ac:dyDescent="0.25">
      <c r="A99" s="6">
        <v>16</v>
      </c>
      <c r="B99" s="18" t="s">
        <v>32</v>
      </c>
      <c r="C99" s="65"/>
      <c r="D99" s="23">
        <v>27</v>
      </c>
      <c r="E99" s="14">
        <v>661.1</v>
      </c>
      <c r="F99" s="14">
        <f t="shared" si="2"/>
        <v>17849.7</v>
      </c>
      <c r="G99" s="17">
        <v>795.39</v>
      </c>
      <c r="H99" s="13">
        <f>G99*D99</f>
        <v>21475.53</v>
      </c>
    </row>
    <row r="100" spans="1:8" ht="33" customHeight="1" x14ac:dyDescent="0.25">
      <c r="A100" s="5">
        <v>17</v>
      </c>
      <c r="B100" s="18" t="s">
        <v>33</v>
      </c>
      <c r="C100" s="65"/>
      <c r="D100" s="23">
        <v>27</v>
      </c>
      <c r="E100" s="14">
        <v>519.25</v>
      </c>
      <c r="F100" s="14">
        <f t="shared" si="2"/>
        <v>14019.75</v>
      </c>
      <c r="G100" s="17">
        <v>624.72</v>
      </c>
      <c r="H100" s="13">
        <f>G100*D100</f>
        <v>16867.440000000002</v>
      </c>
    </row>
    <row r="101" spans="1:8" ht="33" customHeight="1" x14ac:dyDescent="0.25">
      <c r="A101" s="6">
        <v>18</v>
      </c>
      <c r="B101" s="18" t="s">
        <v>34</v>
      </c>
      <c r="C101" s="66"/>
      <c r="D101" s="23">
        <v>27</v>
      </c>
      <c r="E101" s="14">
        <v>589.6</v>
      </c>
      <c r="F101" s="14">
        <f t="shared" si="2"/>
        <v>15919.2</v>
      </c>
      <c r="G101" s="17">
        <v>709.32</v>
      </c>
      <c r="H101" s="13">
        <f>G101*D101</f>
        <v>19151.640000000003</v>
      </c>
    </row>
    <row r="102" spans="1:8" ht="33" customHeight="1" x14ac:dyDescent="0.25">
      <c r="A102" s="5">
        <v>19</v>
      </c>
      <c r="B102" s="18" t="s">
        <v>35</v>
      </c>
      <c r="C102" s="43" t="s">
        <v>20</v>
      </c>
      <c r="D102" s="23">
        <v>100</v>
      </c>
      <c r="E102" s="14">
        <v>135.25</v>
      </c>
      <c r="F102" s="14">
        <f t="shared" si="2"/>
        <v>13525</v>
      </c>
      <c r="G102" s="17">
        <v>239.27</v>
      </c>
      <c r="H102" s="13">
        <f>G102*D102</f>
        <v>23927</v>
      </c>
    </row>
    <row r="103" spans="1:8" ht="33" customHeight="1" x14ac:dyDescent="0.25">
      <c r="A103" s="6">
        <v>20</v>
      </c>
      <c r="B103" s="18" t="s">
        <v>36</v>
      </c>
      <c r="C103" s="44"/>
      <c r="D103" s="23">
        <v>100</v>
      </c>
      <c r="E103" s="14">
        <v>319.14999999999998</v>
      </c>
      <c r="F103" s="14">
        <f t="shared" si="2"/>
        <v>31914.999999999996</v>
      </c>
      <c r="G103" s="17">
        <v>383.92</v>
      </c>
      <c r="H103" s="13">
        <f>G103*D103</f>
        <v>38392</v>
      </c>
    </row>
    <row r="104" spans="1:8" ht="33" customHeight="1" x14ac:dyDescent="0.25">
      <c r="A104" s="5">
        <v>21</v>
      </c>
      <c r="B104" s="18" t="s">
        <v>28</v>
      </c>
      <c r="C104" s="44"/>
      <c r="D104" s="23">
        <v>100</v>
      </c>
      <c r="E104" s="14">
        <v>119</v>
      </c>
      <c r="F104" s="14">
        <f t="shared" si="2"/>
        <v>11900</v>
      </c>
      <c r="G104" s="17">
        <v>143.19</v>
      </c>
      <c r="H104" s="13">
        <f>G104*D104</f>
        <v>14319</v>
      </c>
    </row>
    <row r="105" spans="1:8" ht="33" customHeight="1" x14ac:dyDescent="0.25">
      <c r="A105" s="6">
        <v>22</v>
      </c>
      <c r="B105" s="18" t="s">
        <v>29</v>
      </c>
      <c r="C105" s="44"/>
      <c r="D105" s="23">
        <v>100</v>
      </c>
      <c r="E105" s="14">
        <v>192.35</v>
      </c>
      <c r="F105" s="14">
        <f t="shared" si="2"/>
        <v>19235</v>
      </c>
      <c r="G105" s="17">
        <v>231.39</v>
      </c>
      <c r="H105" s="13">
        <f>G105*D105</f>
        <v>23139</v>
      </c>
    </row>
    <row r="106" spans="1:8" ht="33" customHeight="1" x14ac:dyDescent="0.25">
      <c r="A106" s="5">
        <v>23</v>
      </c>
      <c r="B106" s="18" t="s">
        <v>30</v>
      </c>
      <c r="C106" s="44"/>
      <c r="D106" s="23">
        <v>100</v>
      </c>
      <c r="E106" s="14">
        <v>86.55</v>
      </c>
      <c r="F106" s="14">
        <f t="shared" si="2"/>
        <v>8655</v>
      </c>
      <c r="G106" s="17">
        <v>104.11</v>
      </c>
      <c r="H106" s="13">
        <f>G106*D106</f>
        <v>10411</v>
      </c>
    </row>
    <row r="107" spans="1:8" ht="33" customHeight="1" x14ac:dyDescent="0.25">
      <c r="A107" s="6">
        <v>24</v>
      </c>
      <c r="B107" s="18" t="s">
        <v>31</v>
      </c>
      <c r="C107" s="44"/>
      <c r="D107" s="23">
        <v>100</v>
      </c>
      <c r="E107" s="14">
        <v>186.3</v>
      </c>
      <c r="F107" s="14">
        <f t="shared" si="2"/>
        <v>18630</v>
      </c>
      <c r="G107" s="17">
        <v>224.13</v>
      </c>
      <c r="H107" s="13">
        <f>G107*D107</f>
        <v>22413</v>
      </c>
    </row>
    <row r="108" spans="1:8" ht="33" customHeight="1" x14ac:dyDescent="0.25">
      <c r="A108" s="5">
        <v>25</v>
      </c>
      <c r="B108" s="18" t="s">
        <v>41</v>
      </c>
      <c r="C108" s="44"/>
      <c r="D108" s="23">
        <v>100</v>
      </c>
      <c r="E108" s="14">
        <v>800.5</v>
      </c>
      <c r="F108" s="14">
        <f t="shared" si="2"/>
        <v>80050</v>
      </c>
      <c r="G108" s="17">
        <v>963.11</v>
      </c>
      <c r="H108" s="13">
        <f>G108*D108</f>
        <v>96311</v>
      </c>
    </row>
    <row r="109" spans="1:8" ht="33" customHeight="1" x14ac:dyDescent="0.25">
      <c r="A109" s="6">
        <v>26</v>
      </c>
      <c r="B109" s="18" t="s">
        <v>33</v>
      </c>
      <c r="C109" s="44"/>
      <c r="D109" s="23">
        <v>100</v>
      </c>
      <c r="E109" s="14">
        <v>751.25</v>
      </c>
      <c r="F109" s="14">
        <f t="shared" si="2"/>
        <v>75125</v>
      </c>
      <c r="G109" s="17">
        <v>903.82</v>
      </c>
      <c r="H109" s="13">
        <f>G109*D109</f>
        <v>90382</v>
      </c>
    </row>
    <row r="110" spans="1:8" ht="33" customHeight="1" x14ac:dyDescent="0.25">
      <c r="A110" s="5">
        <v>27</v>
      </c>
      <c r="B110" s="18" t="s">
        <v>34</v>
      </c>
      <c r="C110" s="45"/>
      <c r="D110" s="23">
        <v>100</v>
      </c>
      <c r="E110" s="14">
        <v>817.35</v>
      </c>
      <c r="F110" s="14">
        <f t="shared" si="2"/>
        <v>81735</v>
      </c>
      <c r="G110" s="17">
        <v>983.39</v>
      </c>
      <c r="H110" s="13">
        <f>G110*D110</f>
        <v>98339</v>
      </c>
    </row>
    <row r="111" spans="1:8" ht="33" customHeight="1" x14ac:dyDescent="0.25">
      <c r="A111" s="6">
        <v>28</v>
      </c>
      <c r="B111" s="18" t="s">
        <v>35</v>
      </c>
      <c r="C111" s="43" t="s">
        <v>21</v>
      </c>
      <c r="D111" s="23">
        <v>42</v>
      </c>
      <c r="E111" s="14">
        <v>168.3</v>
      </c>
      <c r="F111" s="14">
        <f t="shared" si="2"/>
        <v>7068.6</v>
      </c>
      <c r="G111" s="17">
        <v>280.41000000000003</v>
      </c>
      <c r="H111" s="13">
        <f>G111*D111</f>
        <v>11777.220000000001</v>
      </c>
    </row>
    <row r="112" spans="1:8" ht="33" customHeight="1" x14ac:dyDescent="0.25">
      <c r="A112" s="5">
        <v>29</v>
      </c>
      <c r="B112" s="18" t="s">
        <v>36</v>
      </c>
      <c r="C112" s="44"/>
      <c r="D112" s="23">
        <v>42</v>
      </c>
      <c r="E112" s="14">
        <v>411.7</v>
      </c>
      <c r="F112" s="14">
        <f t="shared" si="2"/>
        <v>17291.399999999998</v>
      </c>
      <c r="G112" s="17">
        <v>495.3</v>
      </c>
      <c r="H112" s="13">
        <f>G112*D112</f>
        <v>20802.600000000002</v>
      </c>
    </row>
    <row r="113" spans="1:8" ht="33" customHeight="1" x14ac:dyDescent="0.25">
      <c r="A113" s="6">
        <v>30</v>
      </c>
      <c r="B113" s="18" t="s">
        <v>28</v>
      </c>
      <c r="C113" s="44"/>
      <c r="D113" s="23">
        <v>42</v>
      </c>
      <c r="E113" s="14">
        <v>238</v>
      </c>
      <c r="F113" s="14">
        <f t="shared" si="2"/>
        <v>9996</v>
      </c>
      <c r="G113" s="17">
        <v>286.32</v>
      </c>
      <c r="H113" s="13">
        <f>G113*D113</f>
        <v>12025.44</v>
      </c>
    </row>
    <row r="114" spans="1:8" ht="33" customHeight="1" x14ac:dyDescent="0.25">
      <c r="A114" s="5">
        <v>31</v>
      </c>
      <c r="B114" s="18" t="s">
        <v>29</v>
      </c>
      <c r="C114" s="44"/>
      <c r="D114" s="23">
        <v>42</v>
      </c>
      <c r="E114" s="14">
        <v>378.65</v>
      </c>
      <c r="F114" s="14">
        <f t="shared" si="2"/>
        <v>15903.3</v>
      </c>
      <c r="G114" s="17">
        <v>455.52</v>
      </c>
      <c r="H114" s="13">
        <f>G114*D114</f>
        <v>19131.84</v>
      </c>
    </row>
    <row r="115" spans="1:8" ht="33" customHeight="1" x14ac:dyDescent="0.25">
      <c r="A115" s="6">
        <v>32</v>
      </c>
      <c r="B115" s="18" t="s">
        <v>30</v>
      </c>
      <c r="C115" s="44"/>
      <c r="D115" s="23">
        <v>42</v>
      </c>
      <c r="E115" s="14">
        <v>86.55</v>
      </c>
      <c r="F115" s="14">
        <f t="shared" si="2"/>
        <v>3635.1</v>
      </c>
      <c r="G115" s="17">
        <v>104.11</v>
      </c>
      <c r="H115" s="13">
        <f>G115*D115</f>
        <v>4372.62</v>
      </c>
    </row>
    <row r="116" spans="1:8" ht="33" customHeight="1" x14ac:dyDescent="0.25">
      <c r="A116" s="5">
        <v>33</v>
      </c>
      <c r="B116" s="18" t="s">
        <v>31</v>
      </c>
      <c r="C116" s="44"/>
      <c r="D116" s="23">
        <v>42</v>
      </c>
      <c r="E116" s="14">
        <v>292.10000000000002</v>
      </c>
      <c r="F116" s="14">
        <f t="shared" si="2"/>
        <v>12268.2</v>
      </c>
      <c r="G116" s="17">
        <v>351.41</v>
      </c>
      <c r="H116" s="13">
        <f>G116*D116</f>
        <v>14759.220000000001</v>
      </c>
    </row>
    <row r="117" spans="1:8" ht="33" customHeight="1" x14ac:dyDescent="0.25">
      <c r="A117" s="6">
        <v>34</v>
      </c>
      <c r="B117" s="18" t="s">
        <v>32</v>
      </c>
      <c r="C117" s="44"/>
      <c r="D117" s="23">
        <v>42</v>
      </c>
      <c r="E117" s="14">
        <v>1171.95</v>
      </c>
      <c r="F117" s="14">
        <f t="shared" si="2"/>
        <v>49221.9</v>
      </c>
      <c r="G117" s="17">
        <v>1409.99</v>
      </c>
      <c r="H117" s="13">
        <f>G117*D117</f>
        <v>59219.58</v>
      </c>
    </row>
    <row r="118" spans="1:8" ht="33" customHeight="1" x14ac:dyDescent="0.25">
      <c r="A118" s="5">
        <v>35</v>
      </c>
      <c r="B118" s="18" t="s">
        <v>33</v>
      </c>
      <c r="C118" s="44"/>
      <c r="D118" s="23">
        <v>42</v>
      </c>
      <c r="E118" s="14">
        <v>1069.75</v>
      </c>
      <c r="F118" s="14">
        <f t="shared" si="2"/>
        <v>44929.5</v>
      </c>
      <c r="G118" s="17">
        <v>1287.98</v>
      </c>
      <c r="H118" s="13">
        <f>G118*D118</f>
        <v>54095.16</v>
      </c>
    </row>
    <row r="119" spans="1:8" ht="33" customHeight="1" x14ac:dyDescent="0.25">
      <c r="A119" s="24">
        <v>36</v>
      </c>
      <c r="B119" s="18" t="s">
        <v>34</v>
      </c>
      <c r="C119" s="45"/>
      <c r="D119" s="23">
        <v>42</v>
      </c>
      <c r="E119" s="26">
        <v>1045.75</v>
      </c>
      <c r="F119" s="14">
        <f t="shared" si="2"/>
        <v>43921.5</v>
      </c>
      <c r="G119" s="17">
        <v>1257.98</v>
      </c>
      <c r="H119" s="13">
        <f>G119*D119</f>
        <v>52835.16</v>
      </c>
    </row>
    <row r="120" spans="1:8" ht="33" customHeight="1" x14ac:dyDescent="0.25">
      <c r="A120" s="5">
        <v>37</v>
      </c>
      <c r="B120" s="18" t="s">
        <v>35</v>
      </c>
      <c r="C120" s="43" t="s">
        <v>22</v>
      </c>
      <c r="D120" s="23">
        <v>27</v>
      </c>
      <c r="E120" s="14">
        <v>228.4</v>
      </c>
      <c r="F120" s="14">
        <f t="shared" si="2"/>
        <v>6166.8</v>
      </c>
      <c r="G120" s="17">
        <v>366.52</v>
      </c>
      <c r="H120" s="13">
        <f>G120*D120</f>
        <v>9896.0399999999991</v>
      </c>
    </row>
    <row r="121" spans="1:8" ht="33" customHeight="1" x14ac:dyDescent="0.25">
      <c r="A121" s="24">
        <v>38</v>
      </c>
      <c r="B121" s="18" t="s">
        <v>27</v>
      </c>
      <c r="C121" s="44"/>
      <c r="D121" s="23">
        <v>27</v>
      </c>
      <c r="E121" s="14">
        <v>531.9</v>
      </c>
      <c r="F121" s="14">
        <f t="shared" si="2"/>
        <v>14361.3</v>
      </c>
      <c r="G121" s="17">
        <v>639.80999999999995</v>
      </c>
      <c r="H121" s="13">
        <f>G121*D121</f>
        <v>17274.87</v>
      </c>
    </row>
    <row r="122" spans="1:8" ht="33" customHeight="1" x14ac:dyDescent="0.25">
      <c r="A122" s="5">
        <v>39</v>
      </c>
      <c r="B122" s="18" t="s">
        <v>28</v>
      </c>
      <c r="C122" s="44"/>
      <c r="D122" s="23">
        <v>27</v>
      </c>
      <c r="E122" s="14">
        <v>276.39999999999998</v>
      </c>
      <c r="F122" s="14">
        <f t="shared" si="2"/>
        <v>7462.7999999999993</v>
      </c>
      <c r="G122" s="17">
        <v>332.58</v>
      </c>
      <c r="H122" s="13">
        <f>G122*D122</f>
        <v>8979.66</v>
      </c>
    </row>
    <row r="123" spans="1:8" ht="33" customHeight="1" x14ac:dyDescent="0.25">
      <c r="A123" s="24">
        <v>40</v>
      </c>
      <c r="B123" s="18" t="s">
        <v>38</v>
      </c>
      <c r="C123" s="44"/>
      <c r="D123" s="23">
        <v>27</v>
      </c>
      <c r="E123" s="14">
        <v>497.61</v>
      </c>
      <c r="F123" s="14">
        <f t="shared" si="2"/>
        <v>13435.470000000001</v>
      </c>
      <c r="G123" s="17">
        <v>598.61</v>
      </c>
      <c r="H123" s="13">
        <f>G123*D123</f>
        <v>16162.470000000001</v>
      </c>
    </row>
    <row r="124" spans="1:8" ht="33" customHeight="1" x14ac:dyDescent="0.25">
      <c r="A124" s="5">
        <v>41</v>
      </c>
      <c r="B124" s="18" t="s">
        <v>30</v>
      </c>
      <c r="C124" s="44"/>
      <c r="D124" s="23">
        <v>27</v>
      </c>
      <c r="E124" s="14">
        <v>90.1</v>
      </c>
      <c r="F124" s="14">
        <f t="shared" si="2"/>
        <v>2432.6999999999998</v>
      </c>
      <c r="G124" s="17">
        <v>108.42</v>
      </c>
      <c r="H124" s="13">
        <f>G124*D124</f>
        <v>2927.34</v>
      </c>
    </row>
    <row r="125" spans="1:8" ht="33" customHeight="1" x14ac:dyDescent="0.25">
      <c r="A125" s="24">
        <v>42</v>
      </c>
      <c r="B125" s="18" t="s">
        <v>31</v>
      </c>
      <c r="C125" s="44"/>
      <c r="D125" s="23">
        <v>27</v>
      </c>
      <c r="E125" s="14">
        <v>390.6</v>
      </c>
      <c r="F125" s="14">
        <f t="shared" si="2"/>
        <v>10546.2</v>
      </c>
      <c r="G125" s="17">
        <v>469.91</v>
      </c>
      <c r="H125" s="13">
        <f>G125*D125</f>
        <v>12687.570000000002</v>
      </c>
    </row>
    <row r="126" spans="1:8" ht="33" customHeight="1" x14ac:dyDescent="0.25">
      <c r="A126" s="5">
        <v>43</v>
      </c>
      <c r="B126" s="18" t="s">
        <v>32</v>
      </c>
      <c r="C126" s="44"/>
      <c r="D126" s="23">
        <v>27</v>
      </c>
      <c r="E126" s="14">
        <v>3125.1</v>
      </c>
      <c r="F126" s="14">
        <f t="shared" si="2"/>
        <v>84377.7</v>
      </c>
      <c r="G126" s="17">
        <v>3759.61</v>
      </c>
      <c r="H126" s="13">
        <f>G126*D126</f>
        <v>101509.47</v>
      </c>
    </row>
    <row r="127" spans="1:8" ht="33" customHeight="1" x14ac:dyDescent="0.25">
      <c r="A127" s="24">
        <v>44</v>
      </c>
      <c r="B127" s="18" t="s">
        <v>33</v>
      </c>
      <c r="C127" s="44"/>
      <c r="D127" s="23">
        <v>27</v>
      </c>
      <c r="E127" s="14">
        <v>3004.9</v>
      </c>
      <c r="F127" s="14">
        <f t="shared" si="2"/>
        <v>81132.3</v>
      </c>
      <c r="G127" s="17">
        <v>3615.31</v>
      </c>
      <c r="H127" s="13">
        <f>G127*D127</f>
        <v>97613.37</v>
      </c>
    </row>
    <row r="128" spans="1:8" ht="33" customHeight="1" x14ac:dyDescent="0.25">
      <c r="A128" s="5">
        <v>45</v>
      </c>
      <c r="B128" s="22" t="s">
        <v>42</v>
      </c>
      <c r="C128" s="45"/>
      <c r="D128" s="23">
        <v>27</v>
      </c>
      <c r="E128" s="14">
        <v>2899.1</v>
      </c>
      <c r="F128" s="14">
        <f t="shared" si="2"/>
        <v>78275.7</v>
      </c>
      <c r="G128" s="29">
        <v>3488.08</v>
      </c>
      <c r="H128" s="13">
        <f>G128*D128</f>
        <v>94178.16</v>
      </c>
    </row>
    <row r="129" spans="1:8" ht="33" customHeight="1" x14ac:dyDescent="0.25">
      <c r="A129" s="77" t="s">
        <v>65</v>
      </c>
      <c r="B129" s="78"/>
      <c r="C129" s="78"/>
      <c r="D129" s="78"/>
      <c r="E129" s="79"/>
      <c r="F129" s="15">
        <f>SUM(F113:F128)</f>
        <v>478066.47</v>
      </c>
      <c r="G129" s="83" t="s">
        <v>15</v>
      </c>
      <c r="H129" s="76">
        <f>SUM(H113:H128)</f>
        <v>577667.97000000009</v>
      </c>
    </row>
    <row r="130" spans="1:8" ht="24.75" customHeight="1" x14ac:dyDescent="0.25">
      <c r="A130" s="46" t="s">
        <v>45</v>
      </c>
      <c r="B130" s="47"/>
      <c r="C130" s="47"/>
      <c r="D130" s="47"/>
      <c r="E130" s="47"/>
      <c r="F130" s="47"/>
      <c r="G130" s="47"/>
      <c r="H130" s="48"/>
    </row>
    <row r="131" spans="1:8" ht="33" customHeight="1" x14ac:dyDescent="0.25">
      <c r="A131" s="5">
        <v>1</v>
      </c>
      <c r="B131" s="18" t="s">
        <v>19</v>
      </c>
      <c r="C131" s="19">
        <v>9000</v>
      </c>
      <c r="D131" s="23">
        <v>160</v>
      </c>
      <c r="E131" s="36">
        <v>469.07</v>
      </c>
      <c r="F131" s="7">
        <f>E131*D131</f>
        <v>75051.199999999997</v>
      </c>
      <c r="G131" s="13">
        <v>599.12</v>
      </c>
      <c r="H131" s="13">
        <f>G131*D131</f>
        <v>95859.199999999997</v>
      </c>
    </row>
    <row r="132" spans="1:8" ht="33" customHeight="1" x14ac:dyDescent="0.25">
      <c r="A132" s="6">
        <v>2</v>
      </c>
      <c r="B132" s="20" t="s">
        <v>19</v>
      </c>
      <c r="C132" s="20" t="s">
        <v>20</v>
      </c>
      <c r="D132" s="23">
        <v>388</v>
      </c>
      <c r="E132" s="37">
        <v>476.07</v>
      </c>
      <c r="F132" s="7">
        <f t="shared" ref="F132:F146" si="3">E132*D132</f>
        <v>184715.16</v>
      </c>
      <c r="G132" s="17">
        <v>601.41999999999996</v>
      </c>
      <c r="H132" s="13">
        <f>G132*D132</f>
        <v>233350.96</v>
      </c>
    </row>
    <row r="133" spans="1:8" ht="33" customHeight="1" x14ac:dyDescent="0.25">
      <c r="A133" s="5">
        <v>3</v>
      </c>
      <c r="B133" s="20" t="s">
        <v>19</v>
      </c>
      <c r="C133" s="20" t="s">
        <v>21</v>
      </c>
      <c r="D133" s="23">
        <v>289</v>
      </c>
      <c r="E133" s="37">
        <v>595.09</v>
      </c>
      <c r="F133" s="7">
        <f t="shared" si="3"/>
        <v>171981.01</v>
      </c>
      <c r="G133" s="17">
        <v>707.9</v>
      </c>
      <c r="H133" s="13">
        <f>G133*D133</f>
        <v>204583.1</v>
      </c>
    </row>
    <row r="134" spans="1:8" ht="33" customHeight="1" x14ac:dyDescent="0.25">
      <c r="A134" s="6">
        <v>4</v>
      </c>
      <c r="B134" s="20" t="s">
        <v>19</v>
      </c>
      <c r="C134" s="20" t="s">
        <v>22</v>
      </c>
      <c r="D134" s="23">
        <v>235</v>
      </c>
      <c r="E134" s="37">
        <v>945.14</v>
      </c>
      <c r="F134" s="7">
        <f t="shared" si="3"/>
        <v>222107.9</v>
      </c>
      <c r="G134" s="17">
        <v>1318.71</v>
      </c>
      <c r="H134" s="13">
        <f>G134*D134</f>
        <v>309896.85000000003</v>
      </c>
    </row>
    <row r="135" spans="1:8" ht="33" customHeight="1" x14ac:dyDescent="0.25">
      <c r="A135" s="5">
        <v>5</v>
      </c>
      <c r="B135" s="20" t="s">
        <v>23</v>
      </c>
      <c r="C135" s="19">
        <v>9000</v>
      </c>
      <c r="D135" s="23">
        <v>164</v>
      </c>
      <c r="E135" s="37">
        <v>213.96</v>
      </c>
      <c r="F135" s="7">
        <f t="shared" si="3"/>
        <v>35089.440000000002</v>
      </c>
      <c r="G135" s="17">
        <v>245.17</v>
      </c>
      <c r="H135" s="13">
        <f>G135*D135</f>
        <v>40207.879999999997</v>
      </c>
    </row>
    <row r="136" spans="1:8" ht="33" customHeight="1" x14ac:dyDescent="0.25">
      <c r="A136" s="6">
        <v>6</v>
      </c>
      <c r="B136" s="20" t="s">
        <v>23</v>
      </c>
      <c r="C136" s="20" t="s">
        <v>20</v>
      </c>
      <c r="D136" s="23">
        <v>413</v>
      </c>
      <c r="E136" s="37">
        <v>213.96</v>
      </c>
      <c r="F136" s="7">
        <f t="shared" si="3"/>
        <v>88365.48000000001</v>
      </c>
      <c r="G136" s="17">
        <v>245.17</v>
      </c>
      <c r="H136" s="13">
        <f>G136*D136</f>
        <v>101255.20999999999</v>
      </c>
    </row>
    <row r="137" spans="1:8" ht="33" customHeight="1" x14ac:dyDescent="0.25">
      <c r="A137" s="5">
        <v>7</v>
      </c>
      <c r="B137" s="20" t="s">
        <v>23</v>
      </c>
      <c r="C137" s="20" t="s">
        <v>21</v>
      </c>
      <c r="D137" s="23">
        <v>276</v>
      </c>
      <c r="E137" s="37">
        <v>420.06</v>
      </c>
      <c r="F137" s="7">
        <f t="shared" si="3"/>
        <v>115936.56</v>
      </c>
      <c r="G137" s="17">
        <v>401.18</v>
      </c>
      <c r="H137" s="13">
        <f>G137*D137</f>
        <v>110725.68000000001</v>
      </c>
    </row>
    <row r="138" spans="1:8" ht="33" customHeight="1" x14ac:dyDescent="0.25">
      <c r="A138" s="6">
        <v>8</v>
      </c>
      <c r="B138" s="20" t="s">
        <v>23</v>
      </c>
      <c r="C138" s="20" t="s">
        <v>22</v>
      </c>
      <c r="D138" s="23">
        <v>201</v>
      </c>
      <c r="E138" s="37">
        <v>658.09</v>
      </c>
      <c r="F138" s="7">
        <f t="shared" si="3"/>
        <v>132276.09</v>
      </c>
      <c r="G138" s="17">
        <v>679.84</v>
      </c>
      <c r="H138" s="13">
        <f>G138*D138</f>
        <v>136647.84</v>
      </c>
    </row>
    <row r="139" spans="1:8" ht="33" customHeight="1" x14ac:dyDescent="0.25">
      <c r="A139" s="5">
        <v>9</v>
      </c>
      <c r="B139" s="20" t="s">
        <v>24</v>
      </c>
      <c r="C139" s="19">
        <v>9000</v>
      </c>
      <c r="D139" s="23">
        <v>284</v>
      </c>
      <c r="E139" s="37">
        <v>325.55</v>
      </c>
      <c r="F139" s="7">
        <f t="shared" si="3"/>
        <v>92456.2</v>
      </c>
      <c r="G139" s="17">
        <v>337.12</v>
      </c>
      <c r="H139" s="13">
        <f>G139*D139</f>
        <v>95742.080000000002</v>
      </c>
    </row>
    <row r="140" spans="1:8" ht="33" customHeight="1" x14ac:dyDescent="0.25">
      <c r="A140" s="6">
        <v>10</v>
      </c>
      <c r="B140" s="21" t="s">
        <v>24</v>
      </c>
      <c r="C140" s="21" t="s">
        <v>20</v>
      </c>
      <c r="D140" s="23">
        <v>580</v>
      </c>
      <c r="E140" s="37">
        <v>325.55</v>
      </c>
      <c r="F140" s="7">
        <f t="shared" si="3"/>
        <v>188819</v>
      </c>
      <c r="G140" s="17">
        <v>337.12</v>
      </c>
      <c r="H140" s="13">
        <f>G140*D140</f>
        <v>195529.60000000001</v>
      </c>
    </row>
    <row r="141" spans="1:8" ht="33" customHeight="1" x14ac:dyDescent="0.25">
      <c r="A141" s="5">
        <v>11</v>
      </c>
      <c r="B141" s="20" t="s">
        <v>24</v>
      </c>
      <c r="C141" s="20" t="s">
        <v>21</v>
      </c>
      <c r="D141" s="23">
        <v>433</v>
      </c>
      <c r="E141" s="37">
        <v>446.31</v>
      </c>
      <c r="F141" s="7">
        <f t="shared" si="3"/>
        <v>193252.23</v>
      </c>
      <c r="G141" s="17">
        <v>460.48</v>
      </c>
      <c r="H141" s="13">
        <f>G141*D141</f>
        <v>199387.84</v>
      </c>
    </row>
    <row r="142" spans="1:8" ht="33" customHeight="1" x14ac:dyDescent="0.25">
      <c r="A142" s="6">
        <v>12</v>
      </c>
      <c r="B142" s="20" t="s">
        <v>24</v>
      </c>
      <c r="C142" s="20" t="s">
        <v>22</v>
      </c>
      <c r="D142" s="23">
        <v>360</v>
      </c>
      <c r="E142" s="37">
        <v>577.58000000000004</v>
      </c>
      <c r="F142" s="7">
        <f t="shared" si="3"/>
        <v>207928.80000000002</v>
      </c>
      <c r="G142" s="17">
        <v>595.51</v>
      </c>
      <c r="H142" s="13">
        <f>G142*D142</f>
        <v>214383.6</v>
      </c>
    </row>
    <row r="143" spans="1:8" ht="33" customHeight="1" x14ac:dyDescent="0.25">
      <c r="A143" s="5">
        <v>13</v>
      </c>
      <c r="B143" s="20" t="s">
        <v>25</v>
      </c>
      <c r="C143" s="19">
        <v>9000</v>
      </c>
      <c r="D143" s="23">
        <v>234</v>
      </c>
      <c r="E143" s="37">
        <v>595.09</v>
      </c>
      <c r="F143" s="7">
        <f t="shared" si="3"/>
        <v>139251.06</v>
      </c>
      <c r="G143" s="17">
        <v>614.80999999999995</v>
      </c>
      <c r="H143" s="13">
        <f>G143*D143</f>
        <v>143865.53999999998</v>
      </c>
    </row>
    <row r="144" spans="1:8" ht="33" customHeight="1" x14ac:dyDescent="0.25">
      <c r="A144" s="6">
        <v>14</v>
      </c>
      <c r="B144" s="20" t="s">
        <v>25</v>
      </c>
      <c r="C144" s="20" t="s">
        <v>20</v>
      </c>
      <c r="D144" s="23">
        <v>552</v>
      </c>
      <c r="E144" s="37">
        <v>595.09</v>
      </c>
      <c r="F144" s="7">
        <f t="shared" si="3"/>
        <v>328489.68</v>
      </c>
      <c r="G144" s="17">
        <v>614.80999999999995</v>
      </c>
      <c r="H144" s="13">
        <f>G144*D144</f>
        <v>339375.12</v>
      </c>
    </row>
    <row r="145" spans="1:8" ht="33" customHeight="1" x14ac:dyDescent="0.25">
      <c r="A145" s="5">
        <v>15</v>
      </c>
      <c r="B145" s="20" t="s">
        <v>25</v>
      </c>
      <c r="C145" s="20" t="s">
        <v>21</v>
      </c>
      <c r="D145" s="23">
        <v>384</v>
      </c>
      <c r="E145" s="37">
        <v>665.1</v>
      </c>
      <c r="F145" s="7">
        <f t="shared" si="3"/>
        <v>255398.40000000002</v>
      </c>
      <c r="G145" s="17">
        <v>688.46</v>
      </c>
      <c r="H145" s="13">
        <f>G145*D145</f>
        <v>264368.64000000001</v>
      </c>
    </row>
    <row r="146" spans="1:8" ht="33" customHeight="1" x14ac:dyDescent="0.25">
      <c r="A146" s="6">
        <v>16</v>
      </c>
      <c r="B146" s="20" t="s">
        <v>26</v>
      </c>
      <c r="C146" s="20" t="s">
        <v>22</v>
      </c>
      <c r="D146" s="23">
        <v>309</v>
      </c>
      <c r="E146" s="37">
        <v>997.64</v>
      </c>
      <c r="F146" s="7">
        <f t="shared" si="3"/>
        <v>308270.76</v>
      </c>
      <c r="G146" s="17">
        <v>1040.18</v>
      </c>
      <c r="H146" s="13">
        <f>G146*D146</f>
        <v>321415.62</v>
      </c>
    </row>
    <row r="147" spans="1:8" ht="33" customHeight="1" x14ac:dyDescent="0.25">
      <c r="A147" s="77" t="s">
        <v>65</v>
      </c>
      <c r="B147" s="78"/>
      <c r="C147" s="78"/>
      <c r="D147" s="78"/>
      <c r="E147" s="79"/>
      <c r="F147" s="15">
        <f>SUM(F131:F146)</f>
        <v>2739388.9699999997</v>
      </c>
      <c r="G147" s="83" t="s">
        <v>15</v>
      </c>
      <c r="H147" s="76">
        <f>SUM(H131:H146)</f>
        <v>3006594.7600000007</v>
      </c>
    </row>
    <row r="148" spans="1:8" ht="22.5" customHeight="1" x14ac:dyDescent="0.25">
      <c r="A148" s="46" t="s">
        <v>43</v>
      </c>
      <c r="B148" s="47"/>
      <c r="C148" s="47"/>
      <c r="D148" s="47"/>
      <c r="E148" s="47"/>
      <c r="F148" s="47"/>
      <c r="G148" s="47"/>
      <c r="H148" s="48"/>
    </row>
    <row r="149" spans="1:8" ht="33" customHeight="1" x14ac:dyDescent="0.25">
      <c r="A149" s="5">
        <v>1</v>
      </c>
      <c r="B149" s="18" t="s">
        <v>35</v>
      </c>
      <c r="C149" s="64">
        <v>9000</v>
      </c>
      <c r="D149" s="23">
        <v>24</v>
      </c>
      <c r="E149" s="37">
        <v>126.02</v>
      </c>
      <c r="F149" s="14">
        <f>E149*D149</f>
        <v>3024.48</v>
      </c>
      <c r="G149" s="17">
        <v>223.01</v>
      </c>
      <c r="H149" s="13">
        <f>G149*D149</f>
        <v>5352.24</v>
      </c>
    </row>
    <row r="150" spans="1:8" ht="33" customHeight="1" x14ac:dyDescent="0.25">
      <c r="A150" s="6">
        <v>2</v>
      </c>
      <c r="B150" s="18" t="s">
        <v>36</v>
      </c>
      <c r="C150" s="65"/>
      <c r="D150" s="23">
        <v>24</v>
      </c>
      <c r="E150" s="37">
        <v>280.04000000000002</v>
      </c>
      <c r="F150" s="14">
        <f t="shared" ref="F150:F184" si="4">E150*D150</f>
        <v>6720.9600000000009</v>
      </c>
      <c r="G150" s="17">
        <v>289.22000000000003</v>
      </c>
      <c r="H150" s="13">
        <f>G150*D150</f>
        <v>6941.2800000000007</v>
      </c>
    </row>
    <row r="151" spans="1:8" ht="33" customHeight="1" x14ac:dyDescent="0.25">
      <c r="A151" s="5">
        <v>3</v>
      </c>
      <c r="B151" s="18" t="s">
        <v>37</v>
      </c>
      <c r="C151" s="65"/>
      <c r="D151" s="23">
        <v>24</v>
      </c>
      <c r="E151" s="37">
        <v>107.12</v>
      </c>
      <c r="F151" s="14">
        <f t="shared" si="4"/>
        <v>2570.88</v>
      </c>
      <c r="G151" s="17">
        <v>110.62</v>
      </c>
      <c r="H151" s="13">
        <f>G151*D151</f>
        <v>2654.88</v>
      </c>
    </row>
    <row r="152" spans="1:8" ht="33" customHeight="1" x14ac:dyDescent="0.25">
      <c r="A152" s="6">
        <v>4</v>
      </c>
      <c r="B152" s="18" t="s">
        <v>38</v>
      </c>
      <c r="C152" s="65"/>
      <c r="D152" s="23">
        <v>24</v>
      </c>
      <c r="E152" s="37">
        <v>199.53</v>
      </c>
      <c r="F152" s="14">
        <f t="shared" si="4"/>
        <v>4788.72</v>
      </c>
      <c r="G152" s="17">
        <v>206.09</v>
      </c>
      <c r="H152" s="13">
        <f>G152*D152</f>
        <v>4946.16</v>
      </c>
    </row>
    <row r="153" spans="1:8" ht="33" customHeight="1" x14ac:dyDescent="0.25">
      <c r="A153" s="5">
        <v>5</v>
      </c>
      <c r="B153" s="18" t="s">
        <v>39</v>
      </c>
      <c r="C153" s="65"/>
      <c r="D153" s="23">
        <v>24</v>
      </c>
      <c r="E153" s="37">
        <v>88.21</v>
      </c>
      <c r="F153" s="14">
        <f t="shared" si="4"/>
        <v>2117.04</v>
      </c>
      <c r="G153" s="17">
        <v>90.73</v>
      </c>
      <c r="H153" s="13">
        <f>G153*D153</f>
        <v>2177.52</v>
      </c>
    </row>
    <row r="154" spans="1:8" ht="33" customHeight="1" x14ac:dyDescent="0.25">
      <c r="A154" s="6">
        <v>6</v>
      </c>
      <c r="B154" s="18" t="s">
        <v>40</v>
      </c>
      <c r="C154" s="65"/>
      <c r="D154" s="23">
        <v>24</v>
      </c>
      <c r="E154" s="37">
        <v>136.52000000000001</v>
      </c>
      <c r="F154" s="14">
        <f t="shared" si="4"/>
        <v>3276.4800000000005</v>
      </c>
      <c r="G154" s="17">
        <v>141</v>
      </c>
      <c r="H154" s="13">
        <f>G154*D154</f>
        <v>3384</v>
      </c>
    </row>
    <row r="155" spans="1:8" ht="33" customHeight="1" x14ac:dyDescent="0.25">
      <c r="A155" s="5">
        <v>7</v>
      </c>
      <c r="B155" s="18" t="s">
        <v>32</v>
      </c>
      <c r="C155" s="65"/>
      <c r="D155" s="23">
        <v>24</v>
      </c>
      <c r="E155" s="37">
        <v>770.11</v>
      </c>
      <c r="F155" s="14">
        <f t="shared" si="4"/>
        <v>18482.64</v>
      </c>
      <c r="G155" s="17">
        <v>795.39</v>
      </c>
      <c r="H155" s="13">
        <f>G155*D155</f>
        <v>19089.36</v>
      </c>
    </row>
    <row r="156" spans="1:8" ht="33" customHeight="1" x14ac:dyDescent="0.25">
      <c r="A156" s="6">
        <v>8</v>
      </c>
      <c r="B156" s="18" t="s">
        <v>33</v>
      </c>
      <c r="C156" s="65"/>
      <c r="D156" s="23">
        <v>24</v>
      </c>
      <c r="E156" s="37">
        <v>604.89</v>
      </c>
      <c r="F156" s="14">
        <f t="shared" si="4"/>
        <v>14517.36</v>
      </c>
      <c r="G156" s="17">
        <v>624.72</v>
      </c>
      <c r="H156" s="13">
        <f>G156*D156</f>
        <v>14993.28</v>
      </c>
    </row>
    <row r="157" spans="1:8" ht="33" customHeight="1" x14ac:dyDescent="0.25">
      <c r="A157" s="5">
        <v>9</v>
      </c>
      <c r="B157" s="18" t="s">
        <v>34</v>
      </c>
      <c r="C157" s="66"/>
      <c r="D157" s="23">
        <v>24</v>
      </c>
      <c r="E157" s="37">
        <v>686.8</v>
      </c>
      <c r="F157" s="14">
        <f t="shared" si="4"/>
        <v>16483.199999999997</v>
      </c>
      <c r="G157" s="17">
        <v>709.32</v>
      </c>
      <c r="H157" s="13">
        <f>G157*D157</f>
        <v>17023.68</v>
      </c>
    </row>
    <row r="158" spans="1:8" ht="33" customHeight="1" x14ac:dyDescent="0.25">
      <c r="A158" s="6">
        <v>10</v>
      </c>
      <c r="B158" s="18" t="s">
        <v>35</v>
      </c>
      <c r="C158" s="43" t="s">
        <v>20</v>
      </c>
      <c r="D158" s="23">
        <v>56</v>
      </c>
      <c r="E158" s="37">
        <v>157.52000000000001</v>
      </c>
      <c r="F158" s="14">
        <f t="shared" si="4"/>
        <v>8821.1200000000008</v>
      </c>
      <c r="G158" s="17">
        <v>239.27</v>
      </c>
      <c r="H158" s="13">
        <f>G158*D158</f>
        <v>13399.12</v>
      </c>
    </row>
    <row r="159" spans="1:8" ht="33" customHeight="1" x14ac:dyDescent="0.25">
      <c r="A159" s="5">
        <v>11</v>
      </c>
      <c r="B159" s="18" t="s">
        <v>36</v>
      </c>
      <c r="C159" s="44"/>
      <c r="D159" s="23">
        <v>56</v>
      </c>
      <c r="E159" s="37">
        <v>371.25</v>
      </c>
      <c r="F159" s="14">
        <f t="shared" si="4"/>
        <v>20790</v>
      </c>
      <c r="G159" s="17">
        <v>383.92</v>
      </c>
      <c r="H159" s="13">
        <f>G159*D159</f>
        <v>21499.52</v>
      </c>
    </row>
    <row r="160" spans="1:8" ht="33" customHeight="1" x14ac:dyDescent="0.25">
      <c r="A160" s="6">
        <v>12</v>
      </c>
      <c r="B160" s="18" t="s">
        <v>28</v>
      </c>
      <c r="C160" s="44"/>
      <c r="D160" s="23">
        <v>56</v>
      </c>
      <c r="E160" s="37">
        <v>138.62</v>
      </c>
      <c r="F160" s="14">
        <f t="shared" si="4"/>
        <v>7762.72</v>
      </c>
      <c r="G160" s="17">
        <v>143.19</v>
      </c>
      <c r="H160" s="13">
        <f>G160*D160</f>
        <v>8018.6399999999994</v>
      </c>
    </row>
    <row r="161" spans="1:8" ht="33" customHeight="1" x14ac:dyDescent="0.25">
      <c r="A161" s="5">
        <v>13</v>
      </c>
      <c r="B161" s="18" t="s">
        <v>29</v>
      </c>
      <c r="C161" s="44"/>
      <c r="D161" s="23">
        <v>56</v>
      </c>
      <c r="E161" s="37">
        <v>224.03</v>
      </c>
      <c r="F161" s="14">
        <f t="shared" si="4"/>
        <v>12545.68</v>
      </c>
      <c r="G161" s="17">
        <v>231.39</v>
      </c>
      <c r="H161" s="13">
        <f>G161*D161</f>
        <v>12957.84</v>
      </c>
    </row>
    <row r="162" spans="1:8" ht="33" customHeight="1" x14ac:dyDescent="0.25">
      <c r="A162" s="6">
        <v>14</v>
      </c>
      <c r="B162" s="18" t="s">
        <v>30</v>
      </c>
      <c r="C162" s="44"/>
      <c r="D162" s="23">
        <v>56</v>
      </c>
      <c r="E162" s="37">
        <v>100.81</v>
      </c>
      <c r="F162" s="14">
        <f t="shared" si="4"/>
        <v>5645.3600000000006</v>
      </c>
      <c r="G162" s="17">
        <v>104.11</v>
      </c>
      <c r="H162" s="13">
        <f>G162*D162</f>
        <v>5830.16</v>
      </c>
    </row>
    <row r="163" spans="1:8" ht="33" customHeight="1" x14ac:dyDescent="0.25">
      <c r="A163" s="5">
        <v>15</v>
      </c>
      <c r="B163" s="18" t="s">
        <v>31</v>
      </c>
      <c r="C163" s="44"/>
      <c r="D163" s="23">
        <v>56</v>
      </c>
      <c r="E163" s="37">
        <v>217.03</v>
      </c>
      <c r="F163" s="14">
        <f t="shared" si="4"/>
        <v>12153.68</v>
      </c>
      <c r="G163" s="17">
        <v>224.13</v>
      </c>
      <c r="H163" s="13">
        <f>G163*D163</f>
        <v>12551.279999999999</v>
      </c>
    </row>
    <row r="164" spans="1:8" ht="33" customHeight="1" x14ac:dyDescent="0.25">
      <c r="A164" s="6">
        <v>16</v>
      </c>
      <c r="B164" s="18" t="s">
        <v>41</v>
      </c>
      <c r="C164" s="44"/>
      <c r="D164" s="23">
        <v>56</v>
      </c>
      <c r="E164" s="37">
        <v>932.53</v>
      </c>
      <c r="F164" s="14">
        <f t="shared" si="4"/>
        <v>52221.68</v>
      </c>
      <c r="G164" s="17">
        <v>963.11</v>
      </c>
      <c r="H164" s="13">
        <f>G164*D164</f>
        <v>53934.16</v>
      </c>
    </row>
    <row r="165" spans="1:8" ht="33" customHeight="1" x14ac:dyDescent="0.25">
      <c r="A165" s="5">
        <v>17</v>
      </c>
      <c r="B165" s="18" t="s">
        <v>33</v>
      </c>
      <c r="C165" s="44"/>
      <c r="D165" s="23">
        <v>56</v>
      </c>
      <c r="E165" s="37">
        <v>875.13</v>
      </c>
      <c r="F165" s="14">
        <f t="shared" si="4"/>
        <v>49007.28</v>
      </c>
      <c r="G165" s="17">
        <v>903.82</v>
      </c>
      <c r="H165" s="13">
        <f>G165*D165</f>
        <v>50613.920000000006</v>
      </c>
    </row>
    <row r="166" spans="1:8" ht="33" customHeight="1" x14ac:dyDescent="0.25">
      <c r="A166" s="6">
        <v>18</v>
      </c>
      <c r="B166" s="18" t="s">
        <v>34</v>
      </c>
      <c r="C166" s="45"/>
      <c r="D166" s="23">
        <v>56</v>
      </c>
      <c r="E166" s="37">
        <v>952.14</v>
      </c>
      <c r="F166" s="14">
        <f t="shared" si="4"/>
        <v>53319.839999999997</v>
      </c>
      <c r="G166" s="17">
        <v>983.39</v>
      </c>
      <c r="H166" s="13">
        <f>G166*D166</f>
        <v>55069.84</v>
      </c>
    </row>
    <row r="167" spans="1:8" ht="33" customHeight="1" x14ac:dyDescent="0.25">
      <c r="A167" s="5">
        <v>19</v>
      </c>
      <c r="B167" s="18" t="s">
        <v>35</v>
      </c>
      <c r="C167" s="43" t="s">
        <v>21</v>
      </c>
      <c r="D167" s="23">
        <v>39</v>
      </c>
      <c r="E167" s="37">
        <v>196.03</v>
      </c>
      <c r="F167" s="14">
        <f t="shared" si="4"/>
        <v>7645.17</v>
      </c>
      <c r="G167" s="17">
        <v>280.41000000000003</v>
      </c>
      <c r="H167" s="13">
        <f>G167*D167</f>
        <v>10935.990000000002</v>
      </c>
    </row>
    <row r="168" spans="1:8" ht="33" customHeight="1" x14ac:dyDescent="0.25">
      <c r="A168" s="6">
        <v>20</v>
      </c>
      <c r="B168" s="18" t="s">
        <v>36</v>
      </c>
      <c r="C168" s="44"/>
      <c r="D168" s="23">
        <v>39</v>
      </c>
      <c r="E168" s="37">
        <v>479.57</v>
      </c>
      <c r="F168" s="14">
        <f t="shared" si="4"/>
        <v>18703.23</v>
      </c>
      <c r="G168" s="17">
        <v>495.3</v>
      </c>
      <c r="H168" s="13">
        <f>G168*D168</f>
        <v>19316.7</v>
      </c>
    </row>
    <row r="169" spans="1:8" ht="33" customHeight="1" x14ac:dyDescent="0.25">
      <c r="A169" s="5">
        <v>21</v>
      </c>
      <c r="B169" s="18" t="s">
        <v>28</v>
      </c>
      <c r="C169" s="44"/>
      <c r="D169" s="23">
        <v>39</v>
      </c>
      <c r="E169" s="37">
        <v>277.24</v>
      </c>
      <c r="F169" s="14">
        <f t="shared" si="4"/>
        <v>10812.36</v>
      </c>
      <c r="G169" s="17">
        <v>286.32</v>
      </c>
      <c r="H169" s="13">
        <f>G169*D169</f>
        <v>11166.48</v>
      </c>
    </row>
    <row r="170" spans="1:8" ht="33" customHeight="1" x14ac:dyDescent="0.25">
      <c r="A170" s="6">
        <v>22</v>
      </c>
      <c r="B170" s="18" t="s">
        <v>29</v>
      </c>
      <c r="C170" s="44"/>
      <c r="D170" s="23">
        <v>39</v>
      </c>
      <c r="E170" s="37">
        <v>441.06</v>
      </c>
      <c r="F170" s="14">
        <f t="shared" si="4"/>
        <v>17201.34</v>
      </c>
      <c r="G170" s="17">
        <v>455.52</v>
      </c>
      <c r="H170" s="13">
        <f>G170*D170</f>
        <v>17765.28</v>
      </c>
    </row>
    <row r="171" spans="1:8" ht="33" customHeight="1" x14ac:dyDescent="0.25">
      <c r="A171" s="5">
        <v>23</v>
      </c>
      <c r="B171" s="18" t="s">
        <v>30</v>
      </c>
      <c r="C171" s="44"/>
      <c r="D171" s="23">
        <v>39</v>
      </c>
      <c r="E171" s="37">
        <v>100.81</v>
      </c>
      <c r="F171" s="14">
        <f t="shared" si="4"/>
        <v>3931.59</v>
      </c>
      <c r="G171" s="17">
        <v>104.11</v>
      </c>
      <c r="H171" s="13">
        <f>G171*D171</f>
        <v>4060.29</v>
      </c>
    </row>
    <row r="172" spans="1:8" ht="33" customHeight="1" x14ac:dyDescent="0.25">
      <c r="A172" s="6">
        <v>24</v>
      </c>
      <c r="B172" s="18" t="s">
        <v>31</v>
      </c>
      <c r="C172" s="44"/>
      <c r="D172" s="23">
        <v>39</v>
      </c>
      <c r="E172" s="37">
        <v>340.25</v>
      </c>
      <c r="F172" s="14">
        <f t="shared" si="4"/>
        <v>13269.75</v>
      </c>
      <c r="G172" s="17">
        <v>351.41</v>
      </c>
      <c r="H172" s="13">
        <f>G172*D172</f>
        <v>13704.990000000002</v>
      </c>
    </row>
    <row r="173" spans="1:8" ht="33" customHeight="1" x14ac:dyDescent="0.25">
      <c r="A173" s="5">
        <v>25</v>
      </c>
      <c r="B173" s="18" t="s">
        <v>32</v>
      </c>
      <c r="C173" s="44"/>
      <c r="D173" s="23">
        <v>39</v>
      </c>
      <c r="E173" s="37">
        <v>1365.2</v>
      </c>
      <c r="F173" s="14">
        <f t="shared" si="4"/>
        <v>53242.8</v>
      </c>
      <c r="G173" s="17">
        <v>1409.99</v>
      </c>
      <c r="H173" s="13">
        <f>G173*D173</f>
        <v>54989.61</v>
      </c>
    </row>
    <row r="174" spans="1:8" ht="33" customHeight="1" x14ac:dyDescent="0.25">
      <c r="A174" s="6">
        <v>26</v>
      </c>
      <c r="B174" s="18" t="s">
        <v>33</v>
      </c>
      <c r="C174" s="44"/>
      <c r="D174" s="23">
        <v>39</v>
      </c>
      <c r="E174" s="37">
        <v>1246.18</v>
      </c>
      <c r="F174" s="14">
        <f t="shared" si="4"/>
        <v>48601.020000000004</v>
      </c>
      <c r="G174" s="17">
        <v>1287.98</v>
      </c>
      <c r="H174" s="13">
        <f>G174*D174</f>
        <v>50231.22</v>
      </c>
    </row>
    <row r="175" spans="1:8" ht="33" customHeight="1" x14ac:dyDescent="0.25">
      <c r="A175" s="5">
        <v>27</v>
      </c>
      <c r="B175" s="18" t="s">
        <v>34</v>
      </c>
      <c r="C175" s="45"/>
      <c r="D175" s="23">
        <v>39</v>
      </c>
      <c r="E175" s="37">
        <v>1218</v>
      </c>
      <c r="F175" s="14">
        <f t="shared" si="4"/>
        <v>47502</v>
      </c>
      <c r="G175" s="17">
        <v>1257.98</v>
      </c>
      <c r="H175" s="13">
        <f>G175*D175</f>
        <v>49061.22</v>
      </c>
    </row>
    <row r="176" spans="1:8" ht="33" customHeight="1" x14ac:dyDescent="0.25">
      <c r="A176" s="6">
        <v>28</v>
      </c>
      <c r="B176" s="18" t="s">
        <v>35</v>
      </c>
      <c r="C176" s="43" t="s">
        <v>22</v>
      </c>
      <c r="D176" s="23">
        <v>31</v>
      </c>
      <c r="E176" s="37">
        <v>266</v>
      </c>
      <c r="F176" s="14">
        <f t="shared" si="4"/>
        <v>8246</v>
      </c>
      <c r="G176" s="17">
        <v>366.52</v>
      </c>
      <c r="H176" s="13">
        <f>G176*D176</f>
        <v>11362.119999999999</v>
      </c>
    </row>
    <row r="177" spans="1:8" ht="33" customHeight="1" x14ac:dyDescent="0.25">
      <c r="A177" s="5">
        <v>29</v>
      </c>
      <c r="B177" s="18" t="s">
        <v>27</v>
      </c>
      <c r="C177" s="44"/>
      <c r="D177" s="23">
        <v>31</v>
      </c>
      <c r="E177" s="37">
        <v>619.5</v>
      </c>
      <c r="F177" s="14">
        <f t="shared" si="4"/>
        <v>19204.5</v>
      </c>
      <c r="G177" s="17">
        <v>639.80999999999995</v>
      </c>
      <c r="H177" s="13">
        <f>G177*D177</f>
        <v>19834.109999999997</v>
      </c>
    </row>
    <row r="178" spans="1:8" ht="33" customHeight="1" x14ac:dyDescent="0.25">
      <c r="A178" s="6">
        <v>30</v>
      </c>
      <c r="B178" s="18" t="s">
        <v>28</v>
      </c>
      <c r="C178" s="44"/>
      <c r="D178" s="23">
        <v>31</v>
      </c>
      <c r="E178" s="37">
        <v>322</v>
      </c>
      <c r="F178" s="14">
        <f t="shared" si="4"/>
        <v>9982</v>
      </c>
      <c r="G178" s="17">
        <v>332.58</v>
      </c>
      <c r="H178" s="13">
        <f>G178*D178</f>
        <v>10309.98</v>
      </c>
    </row>
    <row r="179" spans="1:8" ht="33" customHeight="1" x14ac:dyDescent="0.25">
      <c r="A179" s="5">
        <v>31</v>
      </c>
      <c r="B179" s="18" t="s">
        <v>38</v>
      </c>
      <c r="C179" s="44"/>
      <c r="D179" s="23">
        <v>31</v>
      </c>
      <c r="E179" s="37">
        <v>579.6</v>
      </c>
      <c r="F179" s="14">
        <f t="shared" si="4"/>
        <v>17967.600000000002</v>
      </c>
      <c r="G179" s="17">
        <v>598.61</v>
      </c>
      <c r="H179" s="13">
        <f>G179*D179</f>
        <v>18556.91</v>
      </c>
    </row>
    <row r="180" spans="1:8" ht="33" customHeight="1" x14ac:dyDescent="0.25">
      <c r="A180" s="6">
        <v>32</v>
      </c>
      <c r="B180" s="18" t="s">
        <v>30</v>
      </c>
      <c r="C180" s="44"/>
      <c r="D180" s="23">
        <v>31</v>
      </c>
      <c r="E180" s="37">
        <v>105</v>
      </c>
      <c r="F180" s="14">
        <f t="shared" si="4"/>
        <v>3255</v>
      </c>
      <c r="G180" s="17">
        <v>108.42</v>
      </c>
      <c r="H180" s="13">
        <f>G180*D180</f>
        <v>3361.02</v>
      </c>
    </row>
    <row r="181" spans="1:8" ht="33" customHeight="1" x14ac:dyDescent="0.25">
      <c r="A181" s="5">
        <v>33</v>
      </c>
      <c r="B181" s="18" t="s">
        <v>31</v>
      </c>
      <c r="C181" s="44"/>
      <c r="D181" s="23">
        <v>31</v>
      </c>
      <c r="E181" s="37">
        <v>455</v>
      </c>
      <c r="F181" s="14">
        <f t="shared" si="4"/>
        <v>14105</v>
      </c>
      <c r="G181" s="17">
        <v>469.91</v>
      </c>
      <c r="H181" s="13">
        <f>G181*D181</f>
        <v>14567.210000000001</v>
      </c>
    </row>
    <row r="182" spans="1:8" ht="33" customHeight="1" x14ac:dyDescent="0.25">
      <c r="A182" s="6">
        <v>34</v>
      </c>
      <c r="B182" s="18" t="s">
        <v>32</v>
      </c>
      <c r="C182" s="44"/>
      <c r="D182" s="23">
        <v>31</v>
      </c>
      <c r="E182" s="37">
        <v>3640.21</v>
      </c>
      <c r="F182" s="14">
        <f t="shared" si="4"/>
        <v>112846.51</v>
      </c>
      <c r="G182" s="17">
        <v>3759.61</v>
      </c>
      <c r="H182" s="13">
        <f>G182*D182</f>
        <v>116547.91</v>
      </c>
    </row>
    <row r="183" spans="1:8" ht="33" customHeight="1" x14ac:dyDescent="0.25">
      <c r="A183" s="5">
        <v>35</v>
      </c>
      <c r="B183" s="18" t="s">
        <v>33</v>
      </c>
      <c r="C183" s="44"/>
      <c r="D183" s="23">
        <v>31</v>
      </c>
      <c r="E183" s="37">
        <v>3500.5</v>
      </c>
      <c r="F183" s="14">
        <f t="shared" si="4"/>
        <v>108515.5</v>
      </c>
      <c r="G183" s="17">
        <v>3615.31</v>
      </c>
      <c r="H183" s="13">
        <f>G183*D183</f>
        <v>112074.61</v>
      </c>
    </row>
    <row r="184" spans="1:8" ht="33" customHeight="1" x14ac:dyDescent="0.25">
      <c r="A184" s="24">
        <v>36</v>
      </c>
      <c r="B184" s="22" t="s">
        <v>42</v>
      </c>
      <c r="C184" s="44"/>
      <c r="D184" s="23">
        <v>31</v>
      </c>
      <c r="E184" s="37">
        <v>3377.28</v>
      </c>
      <c r="F184" s="14">
        <f t="shared" si="4"/>
        <v>104695.68000000001</v>
      </c>
      <c r="G184" s="29">
        <v>3488.08</v>
      </c>
      <c r="H184" s="13">
        <f>G184*D184</f>
        <v>108130.48</v>
      </c>
    </row>
    <row r="185" spans="1:8" ht="33" customHeight="1" x14ac:dyDescent="0.25">
      <c r="A185" s="77" t="s">
        <v>65</v>
      </c>
      <c r="B185" s="78"/>
      <c r="C185" s="78"/>
      <c r="D185" s="78"/>
      <c r="E185" s="79"/>
      <c r="F185" s="15">
        <f>SUM(F169:F184)</f>
        <v>593378.65</v>
      </c>
      <c r="G185" s="83" t="s">
        <v>15</v>
      </c>
      <c r="H185" s="76">
        <f>SUM(H169:H184)</f>
        <v>615723.43999999994</v>
      </c>
    </row>
    <row r="186" spans="1:8" ht="24" customHeight="1" x14ac:dyDescent="0.25">
      <c r="A186" s="46" t="s">
        <v>47</v>
      </c>
      <c r="B186" s="47"/>
      <c r="C186" s="47"/>
      <c r="D186" s="47"/>
      <c r="E186" s="47"/>
      <c r="F186" s="47"/>
      <c r="G186" s="47"/>
      <c r="H186" s="48"/>
    </row>
    <row r="187" spans="1:8" ht="33" customHeight="1" x14ac:dyDescent="0.25">
      <c r="A187" s="5">
        <v>1</v>
      </c>
      <c r="B187" s="18" t="s">
        <v>19</v>
      </c>
      <c r="C187" s="19">
        <v>9000</v>
      </c>
      <c r="D187" s="23">
        <v>668</v>
      </c>
      <c r="E187" s="36">
        <v>469.07</v>
      </c>
      <c r="F187" s="7">
        <f>E187*D187</f>
        <v>313338.76</v>
      </c>
      <c r="G187" s="13">
        <v>599.12</v>
      </c>
      <c r="H187" s="13">
        <f>G187*D187</f>
        <v>400212.16</v>
      </c>
    </row>
    <row r="188" spans="1:8" ht="33" customHeight="1" x14ac:dyDescent="0.25">
      <c r="A188" s="6">
        <v>2</v>
      </c>
      <c r="B188" s="20" t="s">
        <v>19</v>
      </c>
      <c r="C188" s="20" t="s">
        <v>20</v>
      </c>
      <c r="D188" s="23">
        <v>1037</v>
      </c>
      <c r="E188" s="37">
        <v>476.07</v>
      </c>
      <c r="F188" s="7">
        <f t="shared" ref="F188:F202" si="5">E188*D188</f>
        <v>493684.58999999997</v>
      </c>
      <c r="G188" s="17">
        <v>601.41999999999996</v>
      </c>
      <c r="H188" s="13">
        <f>G188*D188</f>
        <v>623672.53999999992</v>
      </c>
    </row>
    <row r="189" spans="1:8" ht="33" customHeight="1" x14ac:dyDescent="0.25">
      <c r="A189" s="5">
        <v>3</v>
      </c>
      <c r="B189" s="20" t="s">
        <v>19</v>
      </c>
      <c r="C189" s="20" t="s">
        <v>21</v>
      </c>
      <c r="D189" s="23">
        <v>578</v>
      </c>
      <c r="E189" s="37">
        <v>595.09</v>
      </c>
      <c r="F189" s="7">
        <f t="shared" si="5"/>
        <v>343962.02</v>
      </c>
      <c r="G189" s="17">
        <v>707.9</v>
      </c>
      <c r="H189" s="13">
        <f>G189*D189</f>
        <v>409166.2</v>
      </c>
    </row>
    <row r="190" spans="1:8" ht="33" customHeight="1" x14ac:dyDescent="0.25">
      <c r="A190" s="6">
        <v>4</v>
      </c>
      <c r="B190" s="20" t="s">
        <v>19</v>
      </c>
      <c r="C190" s="20" t="s">
        <v>22</v>
      </c>
      <c r="D190" s="23">
        <v>213</v>
      </c>
      <c r="E190" s="37">
        <v>945.14</v>
      </c>
      <c r="F190" s="7">
        <f t="shared" si="5"/>
        <v>201314.82</v>
      </c>
      <c r="G190" s="17">
        <v>1318.71</v>
      </c>
      <c r="H190" s="13">
        <f>G190*D190</f>
        <v>280885.23</v>
      </c>
    </row>
    <row r="191" spans="1:8" ht="33" customHeight="1" x14ac:dyDescent="0.25">
      <c r="A191" s="5">
        <v>5</v>
      </c>
      <c r="B191" s="20" t="s">
        <v>23</v>
      </c>
      <c r="C191" s="19">
        <v>9000</v>
      </c>
      <c r="D191" s="23">
        <v>425</v>
      </c>
      <c r="E191" s="37">
        <v>213.96</v>
      </c>
      <c r="F191" s="7">
        <f t="shared" si="5"/>
        <v>90933</v>
      </c>
      <c r="G191" s="17">
        <v>245.17</v>
      </c>
      <c r="H191" s="13">
        <f>G191*D191</f>
        <v>104197.25</v>
      </c>
    </row>
    <row r="192" spans="1:8" ht="33" customHeight="1" x14ac:dyDescent="0.25">
      <c r="A192" s="6">
        <v>6</v>
      </c>
      <c r="B192" s="20" t="s">
        <v>23</v>
      </c>
      <c r="C192" s="20" t="s">
        <v>20</v>
      </c>
      <c r="D192" s="23">
        <v>865</v>
      </c>
      <c r="E192" s="37">
        <v>213.96</v>
      </c>
      <c r="F192" s="7">
        <f t="shared" si="5"/>
        <v>185075.4</v>
      </c>
      <c r="G192" s="17">
        <v>245.17</v>
      </c>
      <c r="H192" s="13">
        <f>G192*D192</f>
        <v>212072.05</v>
      </c>
    </row>
    <row r="193" spans="1:8" ht="33" customHeight="1" x14ac:dyDescent="0.25">
      <c r="A193" s="5">
        <v>7</v>
      </c>
      <c r="B193" s="20" t="s">
        <v>23</v>
      </c>
      <c r="C193" s="20" t="s">
        <v>21</v>
      </c>
      <c r="D193" s="23">
        <v>483</v>
      </c>
      <c r="E193" s="37">
        <v>420.06</v>
      </c>
      <c r="F193" s="7">
        <f t="shared" si="5"/>
        <v>202888.98</v>
      </c>
      <c r="G193" s="17">
        <v>401.18</v>
      </c>
      <c r="H193" s="13">
        <f>G193*D193</f>
        <v>193769.94</v>
      </c>
    </row>
    <row r="194" spans="1:8" ht="33" customHeight="1" x14ac:dyDescent="0.25">
      <c r="A194" s="6">
        <v>8</v>
      </c>
      <c r="B194" s="20" t="s">
        <v>23</v>
      </c>
      <c r="C194" s="20" t="s">
        <v>22</v>
      </c>
      <c r="D194" s="23">
        <v>170</v>
      </c>
      <c r="E194" s="37">
        <v>658.09</v>
      </c>
      <c r="F194" s="7">
        <f t="shared" si="5"/>
        <v>111875.3</v>
      </c>
      <c r="G194" s="17">
        <v>679.84</v>
      </c>
      <c r="H194" s="13">
        <f>G194*D194</f>
        <v>115572.8</v>
      </c>
    </row>
    <row r="195" spans="1:8" ht="33" customHeight="1" x14ac:dyDescent="0.25">
      <c r="A195" s="5">
        <v>9</v>
      </c>
      <c r="B195" s="20" t="s">
        <v>24</v>
      </c>
      <c r="C195" s="19">
        <v>9000</v>
      </c>
      <c r="D195" s="23">
        <v>1225</v>
      </c>
      <c r="E195" s="37">
        <v>325.55</v>
      </c>
      <c r="F195" s="7">
        <f t="shared" si="5"/>
        <v>398798.75</v>
      </c>
      <c r="G195" s="17">
        <v>337.12</v>
      </c>
      <c r="H195" s="13">
        <f>G195*D195</f>
        <v>412972</v>
      </c>
    </row>
    <row r="196" spans="1:8" ht="33" customHeight="1" x14ac:dyDescent="0.25">
      <c r="A196" s="6">
        <v>10</v>
      </c>
      <c r="B196" s="21" t="s">
        <v>24</v>
      </c>
      <c r="C196" s="21" t="s">
        <v>20</v>
      </c>
      <c r="D196" s="23">
        <v>1619</v>
      </c>
      <c r="E196" s="37">
        <v>325.55</v>
      </c>
      <c r="F196" s="7">
        <f t="shared" si="5"/>
        <v>527065.45000000007</v>
      </c>
      <c r="G196" s="17">
        <v>337.12</v>
      </c>
      <c r="H196" s="13">
        <f>G196*D196</f>
        <v>545797.28</v>
      </c>
    </row>
    <row r="197" spans="1:8" ht="33" customHeight="1" x14ac:dyDescent="0.25">
      <c r="A197" s="5">
        <v>11</v>
      </c>
      <c r="B197" s="20" t="s">
        <v>24</v>
      </c>
      <c r="C197" s="20" t="s">
        <v>21</v>
      </c>
      <c r="D197" s="23">
        <v>872</v>
      </c>
      <c r="E197" s="37">
        <v>446.31</v>
      </c>
      <c r="F197" s="7">
        <f t="shared" si="5"/>
        <v>389182.32</v>
      </c>
      <c r="G197" s="17">
        <v>460.48</v>
      </c>
      <c r="H197" s="13">
        <f>G197*D197</f>
        <v>401538.56</v>
      </c>
    </row>
    <row r="198" spans="1:8" ht="33" customHeight="1" x14ac:dyDescent="0.25">
      <c r="A198" s="6">
        <v>12</v>
      </c>
      <c r="B198" s="20" t="s">
        <v>24</v>
      </c>
      <c r="C198" s="20" t="s">
        <v>22</v>
      </c>
      <c r="D198" s="23">
        <v>370</v>
      </c>
      <c r="E198" s="37">
        <v>577.58000000000004</v>
      </c>
      <c r="F198" s="7">
        <f t="shared" si="5"/>
        <v>213704.6</v>
      </c>
      <c r="G198" s="17">
        <v>595.51</v>
      </c>
      <c r="H198" s="13">
        <f>G198*D198</f>
        <v>220338.69999999998</v>
      </c>
    </row>
    <row r="199" spans="1:8" ht="33" customHeight="1" x14ac:dyDescent="0.25">
      <c r="A199" s="5">
        <v>13</v>
      </c>
      <c r="B199" s="20" t="s">
        <v>25</v>
      </c>
      <c r="C199" s="19">
        <v>9000</v>
      </c>
      <c r="D199" s="25">
        <v>699</v>
      </c>
      <c r="E199" s="37">
        <v>595.09</v>
      </c>
      <c r="F199" s="7">
        <f t="shared" si="5"/>
        <v>415967.91000000003</v>
      </c>
      <c r="G199" s="17">
        <v>614.80999999999995</v>
      </c>
      <c r="H199" s="13">
        <f>G199*D199</f>
        <v>429752.18999999994</v>
      </c>
    </row>
    <row r="200" spans="1:8" ht="33" customHeight="1" x14ac:dyDescent="0.25">
      <c r="A200" s="6">
        <v>14</v>
      </c>
      <c r="B200" s="20" t="s">
        <v>25</v>
      </c>
      <c r="C200" s="20" t="s">
        <v>20</v>
      </c>
      <c r="D200" s="23">
        <v>1139</v>
      </c>
      <c r="E200" s="37">
        <v>595.09</v>
      </c>
      <c r="F200" s="7">
        <f t="shared" si="5"/>
        <v>677807.51</v>
      </c>
      <c r="G200" s="17">
        <v>614.80999999999995</v>
      </c>
      <c r="H200" s="13">
        <f>G200*D200</f>
        <v>700268.59</v>
      </c>
    </row>
    <row r="201" spans="1:8" ht="33" customHeight="1" x14ac:dyDescent="0.25">
      <c r="A201" s="5">
        <v>15</v>
      </c>
      <c r="B201" s="20" t="s">
        <v>25</v>
      </c>
      <c r="C201" s="20" t="s">
        <v>21</v>
      </c>
      <c r="D201" s="23">
        <v>663</v>
      </c>
      <c r="E201" s="37">
        <v>665.1</v>
      </c>
      <c r="F201" s="7">
        <f t="shared" si="5"/>
        <v>440961.3</v>
      </c>
      <c r="G201" s="17">
        <v>688.46</v>
      </c>
      <c r="H201" s="13">
        <f>G201*D201</f>
        <v>456448.98000000004</v>
      </c>
    </row>
    <row r="202" spans="1:8" ht="33" customHeight="1" x14ac:dyDescent="0.25">
      <c r="A202" s="6">
        <v>16</v>
      </c>
      <c r="B202" s="20" t="s">
        <v>26</v>
      </c>
      <c r="C202" s="20" t="s">
        <v>22</v>
      </c>
      <c r="D202" s="33">
        <v>257</v>
      </c>
      <c r="E202" s="37">
        <v>997.64</v>
      </c>
      <c r="F202" s="7">
        <f t="shared" si="5"/>
        <v>256393.48</v>
      </c>
      <c r="G202" s="17">
        <v>1040.18</v>
      </c>
      <c r="H202" s="13">
        <f>G202*D202</f>
        <v>267326.26</v>
      </c>
    </row>
    <row r="203" spans="1:8" ht="33" customHeight="1" x14ac:dyDescent="0.25">
      <c r="A203" s="77" t="s">
        <v>65</v>
      </c>
      <c r="B203" s="78"/>
      <c r="C203" s="78"/>
      <c r="D203" s="78"/>
      <c r="E203" s="79"/>
      <c r="F203" s="15">
        <f>SUM(F187:F202)</f>
        <v>5262954.1900000004</v>
      </c>
      <c r="G203" s="83" t="s">
        <v>15</v>
      </c>
      <c r="H203" s="76">
        <f>SUM(H187:H202)</f>
        <v>5773990.7300000004</v>
      </c>
    </row>
    <row r="204" spans="1:8" ht="26.25" customHeight="1" x14ac:dyDescent="0.25">
      <c r="A204" s="46" t="s">
        <v>43</v>
      </c>
      <c r="B204" s="47"/>
      <c r="C204" s="47"/>
      <c r="D204" s="47"/>
      <c r="E204" s="47"/>
      <c r="F204" s="47"/>
      <c r="G204" s="47"/>
      <c r="H204" s="48"/>
    </row>
    <row r="205" spans="1:8" ht="33" customHeight="1" x14ac:dyDescent="0.25">
      <c r="A205" s="5">
        <v>1</v>
      </c>
      <c r="B205" s="18" t="s">
        <v>35</v>
      </c>
      <c r="C205" s="64">
        <v>9000</v>
      </c>
      <c r="D205" s="33">
        <v>70</v>
      </c>
      <c r="E205" s="37">
        <v>126.02</v>
      </c>
      <c r="F205" s="14">
        <f>E205*D205</f>
        <v>8821.4</v>
      </c>
      <c r="G205" s="17">
        <v>223.01</v>
      </c>
      <c r="H205" s="13">
        <f>G205*D205</f>
        <v>15610.699999999999</v>
      </c>
    </row>
    <row r="206" spans="1:8" ht="33" customHeight="1" x14ac:dyDescent="0.25">
      <c r="A206" s="6">
        <v>2</v>
      </c>
      <c r="B206" s="18" t="s">
        <v>36</v>
      </c>
      <c r="C206" s="65"/>
      <c r="D206" s="33">
        <v>70</v>
      </c>
      <c r="E206" s="37">
        <v>280.04000000000002</v>
      </c>
      <c r="F206" s="14">
        <f t="shared" ref="F206:F240" si="6">E206*D206</f>
        <v>19602.800000000003</v>
      </c>
      <c r="G206" s="17">
        <v>289.22000000000003</v>
      </c>
      <c r="H206" s="13">
        <f>G206*D206</f>
        <v>20245.400000000001</v>
      </c>
    </row>
    <row r="207" spans="1:8" ht="33" customHeight="1" x14ac:dyDescent="0.25">
      <c r="A207" s="5">
        <v>3</v>
      </c>
      <c r="B207" s="18" t="s">
        <v>37</v>
      </c>
      <c r="C207" s="65"/>
      <c r="D207" s="33">
        <v>70</v>
      </c>
      <c r="E207" s="37">
        <v>107.12</v>
      </c>
      <c r="F207" s="14">
        <f t="shared" si="6"/>
        <v>7498.4000000000005</v>
      </c>
      <c r="G207" s="17">
        <v>110.62</v>
      </c>
      <c r="H207" s="13">
        <f>G207*D207</f>
        <v>7743.4000000000005</v>
      </c>
    </row>
    <row r="208" spans="1:8" ht="33" customHeight="1" x14ac:dyDescent="0.25">
      <c r="A208" s="6">
        <v>4</v>
      </c>
      <c r="B208" s="18" t="s">
        <v>38</v>
      </c>
      <c r="C208" s="65"/>
      <c r="D208" s="33">
        <v>70</v>
      </c>
      <c r="E208" s="37">
        <v>199.53</v>
      </c>
      <c r="F208" s="14">
        <f t="shared" si="6"/>
        <v>13967.1</v>
      </c>
      <c r="G208" s="17">
        <v>206.09</v>
      </c>
      <c r="H208" s="13">
        <f>G208*D208</f>
        <v>14426.300000000001</v>
      </c>
    </row>
    <row r="209" spans="1:8" ht="33" customHeight="1" x14ac:dyDescent="0.25">
      <c r="A209" s="5">
        <v>5</v>
      </c>
      <c r="B209" s="18" t="s">
        <v>39</v>
      </c>
      <c r="C209" s="65"/>
      <c r="D209" s="33">
        <v>70</v>
      </c>
      <c r="E209" s="37">
        <v>88.21</v>
      </c>
      <c r="F209" s="14">
        <f t="shared" si="6"/>
        <v>6174.7</v>
      </c>
      <c r="G209" s="17">
        <v>90.73</v>
      </c>
      <c r="H209" s="13">
        <f>G209*D209</f>
        <v>6351.1</v>
      </c>
    </row>
    <row r="210" spans="1:8" ht="33" customHeight="1" x14ac:dyDescent="0.25">
      <c r="A210" s="6">
        <v>6</v>
      </c>
      <c r="B210" s="18" t="s">
        <v>40</v>
      </c>
      <c r="C210" s="65"/>
      <c r="D210" s="33">
        <v>70</v>
      </c>
      <c r="E210" s="37">
        <v>136.52000000000001</v>
      </c>
      <c r="F210" s="14">
        <f t="shared" si="6"/>
        <v>9556.4000000000015</v>
      </c>
      <c r="G210" s="17">
        <v>141</v>
      </c>
      <c r="H210" s="13">
        <f>G210*D210</f>
        <v>9870</v>
      </c>
    </row>
    <row r="211" spans="1:8" ht="33" customHeight="1" x14ac:dyDescent="0.25">
      <c r="A211" s="5">
        <v>7</v>
      </c>
      <c r="B211" s="18" t="s">
        <v>32</v>
      </c>
      <c r="C211" s="65"/>
      <c r="D211" s="33">
        <v>70</v>
      </c>
      <c r="E211" s="37">
        <v>770.11</v>
      </c>
      <c r="F211" s="14">
        <f t="shared" si="6"/>
        <v>53907.700000000004</v>
      </c>
      <c r="G211" s="17">
        <v>795.39</v>
      </c>
      <c r="H211" s="13">
        <f>G211*D211</f>
        <v>55677.299999999996</v>
      </c>
    </row>
    <row r="212" spans="1:8" ht="33" customHeight="1" x14ac:dyDescent="0.25">
      <c r="A212" s="6">
        <v>8</v>
      </c>
      <c r="B212" s="18" t="s">
        <v>33</v>
      </c>
      <c r="C212" s="65"/>
      <c r="D212" s="33">
        <v>70</v>
      </c>
      <c r="E212" s="37">
        <v>604.89</v>
      </c>
      <c r="F212" s="14">
        <f t="shared" si="6"/>
        <v>42342.299999999996</v>
      </c>
      <c r="G212" s="17">
        <v>624.72</v>
      </c>
      <c r="H212" s="13">
        <f>G212*D212</f>
        <v>43730.400000000001</v>
      </c>
    </row>
    <row r="213" spans="1:8" ht="33" customHeight="1" x14ac:dyDescent="0.25">
      <c r="A213" s="5">
        <v>9</v>
      </c>
      <c r="B213" s="18" t="s">
        <v>34</v>
      </c>
      <c r="C213" s="66"/>
      <c r="D213" s="33">
        <v>70</v>
      </c>
      <c r="E213" s="37">
        <v>686.8</v>
      </c>
      <c r="F213" s="14">
        <f t="shared" si="6"/>
        <v>48076</v>
      </c>
      <c r="G213" s="17">
        <v>709.32</v>
      </c>
      <c r="H213" s="13">
        <f>G213*D213</f>
        <v>49652.4</v>
      </c>
    </row>
    <row r="214" spans="1:8" ht="33" customHeight="1" x14ac:dyDescent="0.25">
      <c r="A214" s="6">
        <v>10</v>
      </c>
      <c r="B214" s="18" t="s">
        <v>35</v>
      </c>
      <c r="C214" s="43" t="s">
        <v>20</v>
      </c>
      <c r="D214" s="33">
        <v>114</v>
      </c>
      <c r="E214" s="37">
        <v>157.52000000000001</v>
      </c>
      <c r="F214" s="14">
        <f t="shared" si="6"/>
        <v>17957.280000000002</v>
      </c>
      <c r="G214" s="17">
        <v>239.27</v>
      </c>
      <c r="H214" s="13">
        <f>G214*D214</f>
        <v>27276.780000000002</v>
      </c>
    </row>
    <row r="215" spans="1:8" ht="33" customHeight="1" x14ac:dyDescent="0.25">
      <c r="A215" s="5">
        <v>11</v>
      </c>
      <c r="B215" s="18" t="s">
        <v>36</v>
      </c>
      <c r="C215" s="44"/>
      <c r="D215" s="33">
        <v>114</v>
      </c>
      <c r="E215" s="37">
        <v>371.25</v>
      </c>
      <c r="F215" s="14">
        <f t="shared" si="6"/>
        <v>42322.5</v>
      </c>
      <c r="G215" s="17">
        <v>383.92</v>
      </c>
      <c r="H215" s="13">
        <f>G215*D215</f>
        <v>43766.880000000005</v>
      </c>
    </row>
    <row r="216" spans="1:8" ht="33" customHeight="1" x14ac:dyDescent="0.25">
      <c r="A216" s="6">
        <v>12</v>
      </c>
      <c r="B216" s="18" t="s">
        <v>28</v>
      </c>
      <c r="C216" s="44"/>
      <c r="D216" s="33">
        <v>114</v>
      </c>
      <c r="E216" s="37">
        <v>138.62</v>
      </c>
      <c r="F216" s="14">
        <f t="shared" si="6"/>
        <v>15802.68</v>
      </c>
      <c r="G216" s="17">
        <v>143.19</v>
      </c>
      <c r="H216" s="13">
        <f>G216*D216</f>
        <v>16323.66</v>
      </c>
    </row>
    <row r="217" spans="1:8" ht="33" customHeight="1" x14ac:dyDescent="0.25">
      <c r="A217" s="5">
        <v>13</v>
      </c>
      <c r="B217" s="18" t="s">
        <v>29</v>
      </c>
      <c r="C217" s="44"/>
      <c r="D217" s="33">
        <v>114</v>
      </c>
      <c r="E217" s="37">
        <v>224.03</v>
      </c>
      <c r="F217" s="14">
        <f t="shared" si="6"/>
        <v>25539.420000000002</v>
      </c>
      <c r="G217" s="17">
        <v>231.39</v>
      </c>
      <c r="H217" s="13">
        <f>G217*D217</f>
        <v>26378.46</v>
      </c>
    </row>
    <row r="218" spans="1:8" ht="33" customHeight="1" x14ac:dyDescent="0.25">
      <c r="A218" s="6">
        <v>14</v>
      </c>
      <c r="B218" s="18" t="s">
        <v>30</v>
      </c>
      <c r="C218" s="44"/>
      <c r="D218" s="33">
        <v>114</v>
      </c>
      <c r="E218" s="37">
        <v>100.81</v>
      </c>
      <c r="F218" s="14">
        <f t="shared" si="6"/>
        <v>11492.34</v>
      </c>
      <c r="G218" s="17">
        <v>104.11</v>
      </c>
      <c r="H218" s="13">
        <f>G218*D218</f>
        <v>11868.539999999999</v>
      </c>
    </row>
    <row r="219" spans="1:8" ht="33" customHeight="1" x14ac:dyDescent="0.25">
      <c r="A219" s="5">
        <v>15</v>
      </c>
      <c r="B219" s="18" t="s">
        <v>31</v>
      </c>
      <c r="C219" s="44"/>
      <c r="D219" s="33">
        <v>114</v>
      </c>
      <c r="E219" s="37">
        <v>217.03</v>
      </c>
      <c r="F219" s="14">
        <f t="shared" si="6"/>
        <v>24741.420000000002</v>
      </c>
      <c r="G219" s="17">
        <v>224.13</v>
      </c>
      <c r="H219" s="13">
        <f>G219*D219</f>
        <v>25550.82</v>
      </c>
    </row>
    <row r="220" spans="1:8" ht="15" customHeight="1" x14ac:dyDescent="0.25">
      <c r="A220" s="6">
        <v>16</v>
      </c>
      <c r="B220" s="18" t="s">
        <v>41</v>
      </c>
      <c r="C220" s="44"/>
      <c r="D220" s="33">
        <v>114</v>
      </c>
      <c r="E220" s="37">
        <v>932.53</v>
      </c>
      <c r="F220" s="14">
        <f t="shared" si="6"/>
        <v>106308.42</v>
      </c>
      <c r="G220" s="17">
        <v>963.11</v>
      </c>
      <c r="H220" s="13">
        <f>G220*D220</f>
        <v>109794.54000000001</v>
      </c>
    </row>
    <row r="221" spans="1:8" ht="30" x14ac:dyDescent="0.25">
      <c r="A221" s="5">
        <v>17</v>
      </c>
      <c r="B221" s="18" t="s">
        <v>33</v>
      </c>
      <c r="C221" s="44"/>
      <c r="D221" s="33">
        <v>114</v>
      </c>
      <c r="E221" s="37">
        <v>875.13</v>
      </c>
      <c r="F221" s="14">
        <f t="shared" si="6"/>
        <v>99764.819999999992</v>
      </c>
      <c r="G221" s="17">
        <v>903.82</v>
      </c>
      <c r="H221" s="13">
        <f>G221*D221</f>
        <v>103035.48000000001</v>
      </c>
    </row>
    <row r="222" spans="1:8" ht="30" customHeight="1" x14ac:dyDescent="0.25">
      <c r="A222" s="6">
        <v>18</v>
      </c>
      <c r="B222" s="18" t="s">
        <v>34</v>
      </c>
      <c r="C222" s="45"/>
      <c r="D222" s="33">
        <v>114</v>
      </c>
      <c r="E222" s="37">
        <v>952.14</v>
      </c>
      <c r="F222" s="14">
        <f t="shared" si="6"/>
        <v>108543.95999999999</v>
      </c>
      <c r="G222" s="17">
        <v>983.39</v>
      </c>
      <c r="H222" s="13">
        <f>G222*D222</f>
        <v>112106.45999999999</v>
      </c>
    </row>
    <row r="223" spans="1:8" ht="30" customHeight="1" x14ac:dyDescent="0.25">
      <c r="A223" s="5">
        <v>19</v>
      </c>
      <c r="B223" s="18" t="s">
        <v>35</v>
      </c>
      <c r="C223" s="43" t="s">
        <v>21</v>
      </c>
      <c r="D223" s="33">
        <v>67</v>
      </c>
      <c r="E223" s="37">
        <v>196.03</v>
      </c>
      <c r="F223" s="14">
        <f t="shared" si="6"/>
        <v>13134.01</v>
      </c>
      <c r="G223" s="17">
        <v>280.41000000000003</v>
      </c>
      <c r="H223" s="13">
        <f>G223*D223</f>
        <v>18787.47</v>
      </c>
    </row>
    <row r="224" spans="1:8" ht="30" customHeight="1" x14ac:dyDescent="0.25">
      <c r="A224" s="6">
        <v>20</v>
      </c>
      <c r="B224" s="18" t="s">
        <v>36</v>
      </c>
      <c r="C224" s="44"/>
      <c r="D224" s="33">
        <v>67</v>
      </c>
      <c r="E224" s="37">
        <v>479.57</v>
      </c>
      <c r="F224" s="14">
        <f t="shared" si="6"/>
        <v>32131.19</v>
      </c>
      <c r="G224" s="17">
        <v>495.3</v>
      </c>
      <c r="H224" s="13">
        <f>G224*D224</f>
        <v>33185.1</v>
      </c>
    </row>
    <row r="225" spans="1:8" ht="29.25" customHeight="1" x14ac:dyDescent="0.25">
      <c r="A225" s="5">
        <v>21</v>
      </c>
      <c r="B225" s="18" t="s">
        <v>28</v>
      </c>
      <c r="C225" s="44"/>
      <c r="D225" s="33">
        <v>67</v>
      </c>
      <c r="E225" s="37">
        <v>277.24</v>
      </c>
      <c r="F225" s="14">
        <f t="shared" si="6"/>
        <v>18575.080000000002</v>
      </c>
      <c r="G225" s="17">
        <v>286.32</v>
      </c>
      <c r="H225" s="13">
        <f>G225*D225</f>
        <v>19183.439999999999</v>
      </c>
    </row>
    <row r="226" spans="1:8" ht="30" customHeight="1" x14ac:dyDescent="0.25">
      <c r="A226" s="6">
        <v>22</v>
      </c>
      <c r="B226" s="18" t="s">
        <v>29</v>
      </c>
      <c r="C226" s="44"/>
      <c r="D226" s="33">
        <v>67</v>
      </c>
      <c r="E226" s="37">
        <v>441.06</v>
      </c>
      <c r="F226" s="14">
        <f t="shared" si="6"/>
        <v>29551.02</v>
      </c>
      <c r="G226" s="17">
        <v>455.52</v>
      </c>
      <c r="H226" s="13">
        <f>G226*D226</f>
        <v>30519.84</v>
      </c>
    </row>
    <row r="227" spans="1:8" ht="34.5" customHeight="1" x14ac:dyDescent="0.25">
      <c r="A227" s="5">
        <v>23</v>
      </c>
      <c r="B227" s="18" t="s">
        <v>30</v>
      </c>
      <c r="C227" s="44"/>
      <c r="D227" s="33">
        <v>67</v>
      </c>
      <c r="E227" s="37">
        <v>100.81</v>
      </c>
      <c r="F227" s="14">
        <f t="shared" si="6"/>
        <v>6754.27</v>
      </c>
      <c r="G227" s="17">
        <v>104.11</v>
      </c>
      <c r="H227" s="13">
        <f>G227*D227</f>
        <v>6975.37</v>
      </c>
    </row>
    <row r="228" spans="1:8" x14ac:dyDescent="0.25">
      <c r="A228" s="6">
        <v>24</v>
      </c>
      <c r="B228" s="18" t="s">
        <v>31</v>
      </c>
      <c r="C228" s="44"/>
      <c r="D228" s="33">
        <v>67</v>
      </c>
      <c r="E228" s="37">
        <v>340.25</v>
      </c>
      <c r="F228" s="14">
        <f t="shared" si="6"/>
        <v>22796.75</v>
      </c>
      <c r="G228" s="17">
        <v>351.41</v>
      </c>
      <c r="H228" s="13">
        <f>G228*D228</f>
        <v>23544.47</v>
      </c>
    </row>
    <row r="229" spans="1:8" ht="30" x14ac:dyDescent="0.25">
      <c r="A229" s="5">
        <v>25</v>
      </c>
      <c r="B229" s="18" t="s">
        <v>32</v>
      </c>
      <c r="C229" s="44"/>
      <c r="D229" s="33">
        <v>67</v>
      </c>
      <c r="E229" s="37">
        <v>1365.2</v>
      </c>
      <c r="F229" s="14">
        <f t="shared" si="6"/>
        <v>91468.400000000009</v>
      </c>
      <c r="G229" s="17">
        <v>1409.99</v>
      </c>
      <c r="H229" s="13">
        <f>G229*D229</f>
        <v>94469.33</v>
      </c>
    </row>
    <row r="230" spans="1:8" ht="30" x14ac:dyDescent="0.25">
      <c r="A230" s="6">
        <v>26</v>
      </c>
      <c r="B230" s="18" t="s">
        <v>33</v>
      </c>
      <c r="C230" s="44"/>
      <c r="D230" s="33">
        <v>67</v>
      </c>
      <c r="E230" s="37">
        <v>1246.18</v>
      </c>
      <c r="F230" s="14">
        <f t="shared" si="6"/>
        <v>83494.06</v>
      </c>
      <c r="G230" s="17">
        <v>1287.98</v>
      </c>
      <c r="H230" s="13">
        <f>G230*D230</f>
        <v>86294.66</v>
      </c>
    </row>
    <row r="231" spans="1:8" x14ac:dyDescent="0.25">
      <c r="A231" s="5">
        <v>27</v>
      </c>
      <c r="B231" s="18" t="s">
        <v>34</v>
      </c>
      <c r="C231" s="45"/>
      <c r="D231" s="33">
        <v>67</v>
      </c>
      <c r="E231" s="37">
        <v>1218</v>
      </c>
      <c r="F231" s="14">
        <f t="shared" si="6"/>
        <v>81606</v>
      </c>
      <c r="G231" s="17">
        <v>1257.98</v>
      </c>
      <c r="H231" s="13">
        <f>G231*D231</f>
        <v>84284.66</v>
      </c>
    </row>
    <row r="232" spans="1:8" x14ac:dyDescent="0.25">
      <c r="A232" s="6">
        <v>28</v>
      </c>
      <c r="B232" s="18" t="s">
        <v>35</v>
      </c>
      <c r="C232" s="73" t="s">
        <v>22</v>
      </c>
      <c r="D232" s="23">
        <v>26</v>
      </c>
      <c r="E232" s="37">
        <v>266</v>
      </c>
      <c r="F232" s="14">
        <f t="shared" si="6"/>
        <v>6916</v>
      </c>
      <c r="G232" s="17">
        <v>366.52</v>
      </c>
      <c r="H232" s="13">
        <f>G232*D232</f>
        <v>9529.52</v>
      </c>
    </row>
    <row r="233" spans="1:8" x14ac:dyDescent="0.25">
      <c r="A233" s="6">
        <v>29</v>
      </c>
      <c r="B233" s="18" t="s">
        <v>27</v>
      </c>
      <c r="C233" s="73"/>
      <c r="D233" s="23">
        <v>26</v>
      </c>
      <c r="E233" s="37">
        <v>619.5</v>
      </c>
      <c r="F233" s="14">
        <f t="shared" si="6"/>
        <v>16107</v>
      </c>
      <c r="G233" s="17">
        <v>639.80999999999995</v>
      </c>
      <c r="H233" s="13">
        <f>G233*D233</f>
        <v>16635.059999999998</v>
      </c>
    </row>
    <row r="234" spans="1:8" x14ac:dyDescent="0.25">
      <c r="A234" s="6">
        <v>30</v>
      </c>
      <c r="B234" s="18" t="s">
        <v>28</v>
      </c>
      <c r="C234" s="73"/>
      <c r="D234" s="23">
        <v>26</v>
      </c>
      <c r="E234" s="37">
        <v>322</v>
      </c>
      <c r="F234" s="14">
        <f t="shared" si="6"/>
        <v>8372</v>
      </c>
      <c r="G234" s="17">
        <v>332.58</v>
      </c>
      <c r="H234" s="13">
        <f>G234*D234</f>
        <v>8647.08</v>
      </c>
    </row>
    <row r="235" spans="1:8" x14ac:dyDescent="0.25">
      <c r="A235" s="6">
        <v>31</v>
      </c>
      <c r="B235" s="18" t="s">
        <v>38</v>
      </c>
      <c r="C235" s="73"/>
      <c r="D235" s="23">
        <v>26</v>
      </c>
      <c r="E235" s="37">
        <v>579.6</v>
      </c>
      <c r="F235" s="14">
        <f t="shared" si="6"/>
        <v>15069.6</v>
      </c>
      <c r="G235" s="17">
        <v>598.61</v>
      </c>
      <c r="H235" s="13">
        <f>G235*D235</f>
        <v>15563.86</v>
      </c>
    </row>
    <row r="236" spans="1:8" x14ac:dyDescent="0.25">
      <c r="A236" s="6">
        <v>32</v>
      </c>
      <c r="B236" s="18" t="s">
        <v>30</v>
      </c>
      <c r="C236" s="73"/>
      <c r="D236" s="23">
        <v>26</v>
      </c>
      <c r="E236" s="37">
        <v>105</v>
      </c>
      <c r="F236" s="14">
        <f t="shared" si="6"/>
        <v>2730</v>
      </c>
      <c r="G236" s="17">
        <v>108.42</v>
      </c>
      <c r="H236" s="13">
        <f>G236*D236</f>
        <v>2818.92</v>
      </c>
    </row>
    <row r="237" spans="1:8" x14ac:dyDescent="0.25">
      <c r="A237" s="6">
        <v>33</v>
      </c>
      <c r="B237" s="18" t="s">
        <v>31</v>
      </c>
      <c r="C237" s="73"/>
      <c r="D237" s="23">
        <v>26</v>
      </c>
      <c r="E237" s="37">
        <v>455</v>
      </c>
      <c r="F237" s="14">
        <f t="shared" si="6"/>
        <v>11830</v>
      </c>
      <c r="G237" s="17">
        <v>469.91</v>
      </c>
      <c r="H237" s="13">
        <f>G237*D237</f>
        <v>12217.66</v>
      </c>
    </row>
    <row r="238" spans="1:8" ht="30" x14ac:dyDescent="0.25">
      <c r="A238" s="6">
        <v>34</v>
      </c>
      <c r="B238" s="18" t="s">
        <v>32</v>
      </c>
      <c r="C238" s="73"/>
      <c r="D238" s="23">
        <v>26</v>
      </c>
      <c r="E238" s="37">
        <v>3640.21</v>
      </c>
      <c r="F238" s="14">
        <f t="shared" si="6"/>
        <v>94645.46</v>
      </c>
      <c r="G238" s="17">
        <v>3759.61</v>
      </c>
      <c r="H238" s="13">
        <f>G238*D238</f>
        <v>97749.86</v>
      </c>
    </row>
    <row r="239" spans="1:8" ht="30" x14ac:dyDescent="0.25">
      <c r="A239" s="6">
        <v>35</v>
      </c>
      <c r="B239" s="18" t="s">
        <v>33</v>
      </c>
      <c r="C239" s="73"/>
      <c r="D239" s="23">
        <v>26</v>
      </c>
      <c r="E239" s="37">
        <v>3500.5</v>
      </c>
      <c r="F239" s="14">
        <f t="shared" si="6"/>
        <v>91013</v>
      </c>
      <c r="G239" s="17">
        <v>3615.31</v>
      </c>
      <c r="H239" s="13">
        <f>G239*D239</f>
        <v>93998.06</v>
      </c>
    </row>
    <row r="240" spans="1:8" x14ac:dyDescent="0.25">
      <c r="A240" s="6">
        <v>36</v>
      </c>
      <c r="B240" s="18" t="s">
        <v>42</v>
      </c>
      <c r="C240" s="73"/>
      <c r="D240" s="23">
        <v>26</v>
      </c>
      <c r="E240" s="37">
        <v>3377.28</v>
      </c>
      <c r="F240" s="14">
        <f t="shared" si="6"/>
        <v>87809.279999999999</v>
      </c>
      <c r="G240" s="29">
        <v>3488.08</v>
      </c>
      <c r="H240" s="13">
        <f>G240*D240</f>
        <v>90690.08</v>
      </c>
    </row>
    <row r="241" spans="1:8" x14ac:dyDescent="0.25">
      <c r="A241" s="77" t="s">
        <v>65</v>
      </c>
      <c r="B241" s="78"/>
      <c r="C241" s="78"/>
      <c r="D241" s="78"/>
      <c r="E241" s="79"/>
      <c r="F241" s="15">
        <f>SUM(F225:F240)</f>
        <v>668737.92000000004</v>
      </c>
      <c r="G241" s="83" t="s">
        <v>15</v>
      </c>
      <c r="H241" s="76">
        <f>SUM(H225:H240)</f>
        <v>693121.87</v>
      </c>
    </row>
    <row r="242" spans="1:8" ht="24.75" customHeight="1" x14ac:dyDescent="0.25">
      <c r="A242" s="46" t="s">
        <v>48</v>
      </c>
      <c r="B242" s="47"/>
      <c r="C242" s="47"/>
      <c r="D242" s="47"/>
      <c r="E242" s="47"/>
      <c r="F242" s="47"/>
      <c r="G242" s="47"/>
      <c r="H242" s="48"/>
    </row>
    <row r="243" spans="1:8" ht="60.75" customHeight="1" x14ac:dyDescent="0.25">
      <c r="A243" s="23">
        <v>1</v>
      </c>
      <c r="B243" s="34" t="s">
        <v>49</v>
      </c>
      <c r="C243" s="71">
        <v>18</v>
      </c>
      <c r="D243" s="72"/>
      <c r="E243" s="14">
        <v>759.57</v>
      </c>
      <c r="F243" s="7">
        <f>E243*C243</f>
        <v>13672.26</v>
      </c>
      <c r="G243" s="17">
        <v>795.66</v>
      </c>
      <c r="H243" s="13">
        <f>G243*C243</f>
        <v>14321.88</v>
      </c>
    </row>
    <row r="244" spans="1:8" ht="60.75" customHeight="1" x14ac:dyDescent="0.25">
      <c r="A244" s="23">
        <v>2</v>
      </c>
      <c r="B244" s="34" t="s">
        <v>50</v>
      </c>
      <c r="C244" s="71">
        <v>18</v>
      </c>
      <c r="D244" s="72"/>
      <c r="E244" s="14">
        <v>759.57</v>
      </c>
      <c r="F244" s="7">
        <f t="shared" ref="F244:F248" si="7">E244*C244</f>
        <v>13672.26</v>
      </c>
      <c r="G244" s="17">
        <v>808.58</v>
      </c>
      <c r="H244" s="13">
        <f>G244*C244</f>
        <v>14554.44</v>
      </c>
    </row>
    <row r="245" spans="1:8" ht="60" x14ac:dyDescent="0.25">
      <c r="A245" s="23">
        <v>3</v>
      </c>
      <c r="B245" s="34" t="s">
        <v>51</v>
      </c>
      <c r="C245" s="71">
        <v>43</v>
      </c>
      <c r="D245" s="72"/>
      <c r="E245" s="14">
        <v>848.93</v>
      </c>
      <c r="F245" s="7">
        <f t="shared" si="7"/>
        <v>36503.99</v>
      </c>
      <c r="G245" s="17">
        <v>747.63</v>
      </c>
      <c r="H245" s="13">
        <f>G245*C245</f>
        <v>32148.09</v>
      </c>
    </row>
    <row r="246" spans="1:8" ht="60" x14ac:dyDescent="0.25">
      <c r="A246" s="23">
        <v>4</v>
      </c>
      <c r="B246" s="34" t="s">
        <v>52</v>
      </c>
      <c r="C246" s="71">
        <v>43</v>
      </c>
      <c r="D246" s="72"/>
      <c r="E246" s="14">
        <v>1273.3900000000001</v>
      </c>
      <c r="F246" s="7">
        <f t="shared" si="7"/>
        <v>54755.770000000004</v>
      </c>
      <c r="G246" s="17">
        <v>1133.94</v>
      </c>
      <c r="H246" s="13">
        <f>G246*C246</f>
        <v>48759.420000000006</v>
      </c>
    </row>
    <row r="247" spans="1:8" ht="75" x14ac:dyDescent="0.25">
      <c r="A247" s="23">
        <v>5</v>
      </c>
      <c r="B247" s="34" t="s">
        <v>53</v>
      </c>
      <c r="C247" s="71">
        <v>12</v>
      </c>
      <c r="D247" s="72"/>
      <c r="E247" s="14">
        <v>571.91999999999996</v>
      </c>
      <c r="F247" s="7">
        <f t="shared" si="7"/>
        <v>6863.0399999999991</v>
      </c>
      <c r="G247" s="17">
        <v>594.20000000000005</v>
      </c>
      <c r="H247" s="13">
        <f>G247*C247</f>
        <v>7130.4000000000005</v>
      </c>
    </row>
    <row r="248" spans="1:8" ht="75" x14ac:dyDescent="0.25">
      <c r="A248" s="23">
        <v>6</v>
      </c>
      <c r="B248" s="34" t="s">
        <v>54</v>
      </c>
      <c r="C248" s="71">
        <v>12</v>
      </c>
      <c r="D248" s="72"/>
      <c r="E248" s="14">
        <v>1461.05</v>
      </c>
      <c r="F248" s="7">
        <f t="shared" si="7"/>
        <v>17532.599999999999</v>
      </c>
      <c r="G248" s="17">
        <v>1542.53</v>
      </c>
      <c r="H248" s="13">
        <f>G248*C248</f>
        <v>18510.36</v>
      </c>
    </row>
    <row r="249" spans="1:8" x14ac:dyDescent="0.25">
      <c r="A249" s="77" t="s">
        <v>65</v>
      </c>
      <c r="B249" s="78"/>
      <c r="C249" s="78"/>
      <c r="D249" s="78"/>
      <c r="E249" s="79"/>
      <c r="F249" s="15">
        <f>SUM(F233:F248)</f>
        <v>1139314.1800000002</v>
      </c>
      <c r="G249" s="83" t="s">
        <v>15</v>
      </c>
      <c r="H249" s="76">
        <f>SUM(H233:H248)</f>
        <v>1166867.04</v>
      </c>
    </row>
    <row r="251" spans="1:8" x14ac:dyDescent="0.25">
      <c r="B251" s="74"/>
      <c r="C251" s="74"/>
      <c r="D251" s="74"/>
      <c r="E251" s="74"/>
      <c r="F251" s="74"/>
    </row>
    <row r="252" spans="1:8" x14ac:dyDescent="0.25">
      <c r="B252" s="74"/>
      <c r="C252" s="74"/>
      <c r="D252" s="74"/>
      <c r="E252" s="74"/>
      <c r="F252" s="74"/>
    </row>
    <row r="253" spans="1:8" x14ac:dyDescent="0.25">
      <c r="B253" s="74"/>
      <c r="C253" s="74"/>
      <c r="D253" s="74"/>
      <c r="E253" s="74"/>
      <c r="F253" s="74"/>
    </row>
    <row r="254" spans="1:8" x14ac:dyDescent="0.25">
      <c r="B254" s="74"/>
      <c r="C254" s="74"/>
      <c r="D254" s="74"/>
      <c r="E254" s="74"/>
      <c r="F254" s="74"/>
    </row>
    <row r="255" spans="1:8" x14ac:dyDescent="0.25">
      <c r="B255" s="74"/>
      <c r="C255" s="74"/>
      <c r="D255" s="74"/>
      <c r="E255" s="74"/>
      <c r="F255" s="74"/>
    </row>
    <row r="256" spans="1:8" x14ac:dyDescent="0.25">
      <c r="B256" s="74"/>
      <c r="C256" s="74"/>
      <c r="D256" s="74"/>
      <c r="E256" s="74"/>
      <c r="F256" s="74"/>
    </row>
    <row r="257" spans="2:6" x14ac:dyDescent="0.25">
      <c r="B257" s="74"/>
      <c r="C257" s="74"/>
      <c r="D257" s="74"/>
      <c r="E257" s="74"/>
      <c r="F257" s="74"/>
    </row>
  </sheetData>
  <mergeCells count="56">
    <mergeCell ref="B256:F256"/>
    <mergeCell ref="B257:F257"/>
    <mergeCell ref="B251:F251"/>
    <mergeCell ref="B252:F252"/>
    <mergeCell ref="B253:F253"/>
    <mergeCell ref="B254:F254"/>
    <mergeCell ref="B255:F255"/>
    <mergeCell ref="C244:D244"/>
    <mergeCell ref="C245:D245"/>
    <mergeCell ref="C246:D246"/>
    <mergeCell ref="C247:D247"/>
    <mergeCell ref="C248:D248"/>
    <mergeCell ref="A249:E249"/>
    <mergeCell ref="C223:C231"/>
    <mergeCell ref="C232:C240"/>
    <mergeCell ref="A241:E241"/>
    <mergeCell ref="A242:H242"/>
    <mergeCell ref="C243:D243"/>
    <mergeCell ref="A186:H186"/>
    <mergeCell ref="A203:E203"/>
    <mergeCell ref="A204:H204"/>
    <mergeCell ref="C205:C213"/>
    <mergeCell ref="C214:C222"/>
    <mergeCell ref="C149:C157"/>
    <mergeCell ref="C158:C166"/>
    <mergeCell ref="C167:C175"/>
    <mergeCell ref="C176:C184"/>
    <mergeCell ref="A185:E185"/>
    <mergeCell ref="A129:E129"/>
    <mergeCell ref="A130:H130"/>
    <mergeCell ref="A147:E147"/>
    <mergeCell ref="A148:H148"/>
    <mergeCell ref="A83:H83"/>
    <mergeCell ref="C84:C92"/>
    <mergeCell ref="C93:C101"/>
    <mergeCell ref="C102:C110"/>
    <mergeCell ref="C111:C119"/>
    <mergeCell ref="C120:C128"/>
    <mergeCell ref="C42:C50"/>
    <mergeCell ref="C51:C59"/>
    <mergeCell ref="A60:E60"/>
    <mergeCell ref="A61:H61"/>
    <mergeCell ref="A82:E82"/>
    <mergeCell ref="G4:H4"/>
    <mergeCell ref="A22:E22"/>
    <mergeCell ref="A23:H23"/>
    <mergeCell ref="C24:C32"/>
    <mergeCell ref="C33:C41"/>
    <mergeCell ref="A1:H1"/>
    <mergeCell ref="A2:H2"/>
    <mergeCell ref="A3:H3"/>
    <mergeCell ref="A4:A5"/>
    <mergeCell ref="B4:B5"/>
    <mergeCell ref="C4:C5"/>
    <mergeCell ref="D4:D5"/>
    <mergeCell ref="E4:F4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5538-2BB6-4535-8355-D37DFA65880B}">
  <dimension ref="A1:T257"/>
  <sheetViews>
    <sheetView topLeftCell="A19" zoomScaleNormal="100" workbookViewId="0">
      <selection activeCell="G60" sqref="G60:S60"/>
    </sheetView>
  </sheetViews>
  <sheetFormatPr defaultRowHeight="15" x14ac:dyDescent="0.25"/>
  <cols>
    <col min="1" max="1" width="4.42578125" customWidth="1"/>
    <col min="2" max="2" width="31.85546875" customWidth="1"/>
    <col min="3" max="3" width="15.42578125" customWidth="1"/>
    <col min="4" max="4" width="13.42578125" customWidth="1"/>
    <col min="5" max="5" width="9.140625" customWidth="1"/>
    <col min="6" max="6" width="16" customWidth="1"/>
    <col min="7" max="7" width="10.28515625" customWidth="1"/>
    <col min="8" max="8" width="9.85546875" customWidth="1"/>
    <col min="9" max="9" width="10.42578125" customWidth="1"/>
    <col min="10" max="13" width="11.42578125" customWidth="1"/>
    <col min="14" max="14" width="10.28515625" customWidth="1"/>
    <col min="15" max="15" width="7.140625" customWidth="1"/>
    <col min="16" max="16" width="9.28515625" customWidth="1"/>
    <col min="17" max="17" width="10.140625" customWidth="1"/>
    <col min="18" max="18" width="10" customWidth="1"/>
    <col min="19" max="19" width="10.140625" customWidth="1"/>
    <col min="20" max="20" width="14.85546875" customWidth="1"/>
  </cols>
  <sheetData>
    <row r="1" spans="1:20" ht="60" customHeight="1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39" customHeight="1" x14ac:dyDescent="0.25">
      <c r="A2" s="50" t="s">
        <v>59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27" customHeight="1" x14ac:dyDescent="0.25">
      <c r="A3" s="67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</row>
    <row r="4" spans="1:20" ht="43.5" customHeight="1" x14ac:dyDescent="0.25">
      <c r="A4" s="51" t="s">
        <v>0</v>
      </c>
      <c r="B4" s="52" t="s">
        <v>9</v>
      </c>
      <c r="C4" s="52" t="s">
        <v>14</v>
      </c>
      <c r="D4" s="52" t="s">
        <v>1</v>
      </c>
      <c r="E4" s="54" t="s">
        <v>61</v>
      </c>
      <c r="F4" s="55"/>
      <c r="G4" s="56" t="s">
        <v>18</v>
      </c>
      <c r="H4" s="57"/>
      <c r="I4" s="57"/>
      <c r="J4" s="57"/>
      <c r="K4" s="57"/>
      <c r="L4" s="57"/>
      <c r="M4" s="58"/>
      <c r="N4" s="59" t="s">
        <v>8</v>
      </c>
      <c r="O4" s="60"/>
      <c r="P4" s="60"/>
      <c r="Q4" s="60"/>
      <c r="R4" s="61"/>
      <c r="S4" s="62" t="s">
        <v>13</v>
      </c>
      <c r="T4" s="63"/>
    </row>
    <row r="5" spans="1:20" ht="63.75" customHeight="1" x14ac:dyDescent="0.25">
      <c r="A5" s="51"/>
      <c r="B5" s="53"/>
      <c r="C5" s="53"/>
      <c r="D5" s="53"/>
      <c r="E5" s="1" t="s">
        <v>10</v>
      </c>
      <c r="F5" s="1" t="s">
        <v>15</v>
      </c>
      <c r="G5" s="2" t="s">
        <v>2</v>
      </c>
      <c r="H5" s="2" t="s">
        <v>3</v>
      </c>
      <c r="I5" s="2" t="s">
        <v>4</v>
      </c>
      <c r="J5" s="2" t="s">
        <v>17</v>
      </c>
      <c r="K5" s="2" t="s">
        <v>62</v>
      </c>
      <c r="L5" s="2" t="s">
        <v>63</v>
      </c>
      <c r="M5" s="2" t="s">
        <v>64</v>
      </c>
      <c r="N5" s="3" t="s">
        <v>5</v>
      </c>
      <c r="O5" s="3" t="s">
        <v>6</v>
      </c>
      <c r="P5" s="4" t="s">
        <v>7</v>
      </c>
      <c r="Q5" s="3" t="s">
        <v>11</v>
      </c>
      <c r="R5" s="3" t="s">
        <v>12</v>
      </c>
      <c r="S5" s="2" t="s">
        <v>10</v>
      </c>
      <c r="T5" s="2" t="s">
        <v>16</v>
      </c>
    </row>
    <row r="6" spans="1:20" ht="52.5" customHeight="1" x14ac:dyDescent="0.25">
      <c r="A6" s="5">
        <v>1</v>
      </c>
      <c r="B6" s="18" t="s">
        <v>19</v>
      </c>
      <c r="C6" s="19">
        <v>9000</v>
      </c>
      <c r="D6" s="30">
        <v>2647</v>
      </c>
      <c r="E6" s="7">
        <v>469</v>
      </c>
      <c r="F6" s="7">
        <f>E6*D6</f>
        <v>1241443</v>
      </c>
      <c r="G6" s="38">
        <v>802</v>
      </c>
      <c r="H6" s="40">
        <v>490</v>
      </c>
      <c r="I6" s="38">
        <v>484.46</v>
      </c>
      <c r="J6" s="38">
        <v>620</v>
      </c>
      <c r="K6" s="38"/>
      <c r="L6" s="38"/>
      <c r="M6" s="38"/>
      <c r="N6" s="9">
        <f>AVERAGE(G6,H6,I6,J6,K6,L6,M6)</f>
        <v>599.11500000000001</v>
      </c>
      <c r="O6" s="10">
        <f>STDEV(G6,H6,I6,J6,K6,L6,M6)</f>
        <v>149.05296452380048</v>
      </c>
      <c r="P6" s="11">
        <f>O6/N6</f>
        <v>0.24878857068142257</v>
      </c>
      <c r="Q6" s="12">
        <f>N6+O6</f>
        <v>748.16796452380049</v>
      </c>
      <c r="R6" s="12">
        <f>N6-O6</f>
        <v>450.06203547619953</v>
      </c>
      <c r="S6" s="13">
        <v>599.12</v>
      </c>
      <c r="T6" s="13">
        <f>S6*D6</f>
        <v>1585870.64</v>
      </c>
    </row>
    <row r="7" spans="1:20" ht="57" customHeight="1" x14ac:dyDescent="0.25">
      <c r="A7" s="6">
        <v>2</v>
      </c>
      <c r="B7" s="20" t="s">
        <v>19</v>
      </c>
      <c r="C7" s="20" t="s">
        <v>20</v>
      </c>
      <c r="D7" s="30">
        <v>10321</v>
      </c>
      <c r="E7" s="14">
        <v>476</v>
      </c>
      <c r="F7" s="7">
        <f t="shared" ref="F7:F72" si="0">E7*D7</f>
        <v>4912796</v>
      </c>
      <c r="G7" s="39">
        <v>802</v>
      </c>
      <c r="H7" s="40">
        <v>492</v>
      </c>
      <c r="I7" s="39">
        <v>491.69</v>
      </c>
      <c r="J7" s="39">
        <v>620</v>
      </c>
      <c r="K7" s="38"/>
      <c r="L7" s="38"/>
      <c r="M7" s="38"/>
      <c r="N7" s="9">
        <f t="shared" ref="N7:N21" si="1">AVERAGE(G7,H7,I7,J7,K7,L7,M7)</f>
        <v>601.42250000000001</v>
      </c>
      <c r="O7" s="10">
        <f t="shared" ref="O7:O21" si="2">STDEV(G7,H7,I7,J7,K7,L7,M7)</f>
        <v>146.73213925949094</v>
      </c>
      <c r="P7" s="11">
        <f t="shared" ref="P7:P21" si="3">O7/N7</f>
        <v>0.24397514103561296</v>
      </c>
      <c r="Q7" s="12">
        <f t="shared" ref="Q7:Q21" si="4">N7+O7</f>
        <v>748.15463925949098</v>
      </c>
      <c r="R7" s="12">
        <f t="shared" ref="R7:R21" si="5">N7-O7</f>
        <v>454.69036074050905</v>
      </c>
      <c r="S7" s="17">
        <v>601.41999999999996</v>
      </c>
      <c r="T7" s="13">
        <f t="shared" ref="T7:T59" si="6">S7*D7</f>
        <v>6207255.8199999994</v>
      </c>
    </row>
    <row r="8" spans="1:20" ht="58.5" customHeight="1" x14ac:dyDescent="0.25">
      <c r="A8" s="5">
        <v>3</v>
      </c>
      <c r="B8" s="20" t="s">
        <v>19</v>
      </c>
      <c r="C8" s="20" t="s">
        <v>21</v>
      </c>
      <c r="D8" s="31">
        <v>10321</v>
      </c>
      <c r="E8" s="14">
        <v>595</v>
      </c>
      <c r="F8" s="7">
        <f t="shared" si="0"/>
        <v>6140995</v>
      </c>
      <c r="G8" s="39">
        <v>802</v>
      </c>
      <c r="H8" s="41">
        <v>615</v>
      </c>
      <c r="I8" s="39">
        <v>614.61</v>
      </c>
      <c r="J8" s="39">
        <v>800</v>
      </c>
      <c r="K8" s="38"/>
      <c r="L8" s="38"/>
      <c r="M8" s="38"/>
      <c r="N8" s="9">
        <f t="shared" si="1"/>
        <v>707.90250000000003</v>
      </c>
      <c r="O8" s="10">
        <f t="shared" si="2"/>
        <v>107.50295201373113</v>
      </c>
      <c r="P8" s="11">
        <f t="shared" si="3"/>
        <v>0.15186124079761143</v>
      </c>
      <c r="Q8" s="12">
        <f t="shared" si="4"/>
        <v>815.40545201373118</v>
      </c>
      <c r="R8" s="12">
        <f t="shared" si="5"/>
        <v>600.39954798626889</v>
      </c>
      <c r="S8" s="17">
        <v>707.9</v>
      </c>
      <c r="T8" s="13">
        <f t="shared" si="6"/>
        <v>7306235.8999999994</v>
      </c>
    </row>
    <row r="9" spans="1:20" ht="52.5" customHeight="1" x14ac:dyDescent="0.25">
      <c r="A9" s="6">
        <v>4</v>
      </c>
      <c r="B9" s="20" t="s">
        <v>19</v>
      </c>
      <c r="C9" s="20" t="s">
        <v>22</v>
      </c>
      <c r="D9" s="32">
        <v>3176</v>
      </c>
      <c r="E9" s="14">
        <v>945</v>
      </c>
      <c r="F9" s="7">
        <f t="shared" si="0"/>
        <v>3001320</v>
      </c>
      <c r="G9" s="39"/>
      <c r="H9" s="39">
        <v>980</v>
      </c>
      <c r="I9" s="39">
        <v>976.14</v>
      </c>
      <c r="J9" s="39">
        <v>2000</v>
      </c>
      <c r="K9" s="38"/>
      <c r="L9" s="38"/>
      <c r="M9" s="38"/>
      <c r="N9" s="9">
        <f t="shared" si="1"/>
        <v>1318.7133333333334</v>
      </c>
      <c r="O9" s="10">
        <f t="shared" si="2"/>
        <v>590.01471721757366</v>
      </c>
      <c r="P9" s="11">
        <f t="shared" si="3"/>
        <v>0.447416964933678</v>
      </c>
      <c r="Q9" s="12">
        <f t="shared" si="4"/>
        <v>1908.728050550907</v>
      </c>
      <c r="R9" s="12">
        <f t="shared" si="5"/>
        <v>728.69861611575971</v>
      </c>
      <c r="S9" s="17">
        <v>1318.71</v>
      </c>
      <c r="T9" s="13">
        <f t="shared" si="6"/>
        <v>4188222.96</v>
      </c>
    </row>
    <row r="10" spans="1:20" ht="52.5" customHeight="1" x14ac:dyDescent="0.25">
      <c r="A10" s="5">
        <v>5</v>
      </c>
      <c r="B10" s="20" t="s">
        <v>23</v>
      </c>
      <c r="C10" s="19">
        <v>9000</v>
      </c>
      <c r="D10" s="31">
        <v>2647</v>
      </c>
      <c r="E10" s="14">
        <v>213.93</v>
      </c>
      <c r="F10" s="7">
        <f t="shared" si="0"/>
        <v>566272.71</v>
      </c>
      <c r="G10" s="39">
        <v>334.7</v>
      </c>
      <c r="H10" s="41">
        <v>225</v>
      </c>
      <c r="I10" s="39">
        <v>220.98</v>
      </c>
      <c r="J10" s="39">
        <v>200</v>
      </c>
      <c r="K10" s="38"/>
      <c r="L10" s="38"/>
      <c r="M10" s="38"/>
      <c r="N10" s="9">
        <f t="shared" si="1"/>
        <v>245.17000000000002</v>
      </c>
      <c r="O10" s="10">
        <f t="shared" si="2"/>
        <v>60.684799854109428</v>
      </c>
      <c r="P10" s="11">
        <f t="shared" si="3"/>
        <v>0.24752131114781345</v>
      </c>
      <c r="Q10" s="12">
        <f t="shared" si="4"/>
        <v>305.85479985410944</v>
      </c>
      <c r="R10" s="12">
        <f t="shared" si="5"/>
        <v>184.48520014589059</v>
      </c>
      <c r="S10" s="17">
        <v>245.17</v>
      </c>
      <c r="T10" s="13">
        <f t="shared" si="6"/>
        <v>648964.99</v>
      </c>
    </row>
    <row r="11" spans="1:20" ht="57" customHeight="1" x14ac:dyDescent="0.25">
      <c r="A11" s="6">
        <v>6</v>
      </c>
      <c r="B11" s="20" t="s">
        <v>23</v>
      </c>
      <c r="C11" s="20" t="s">
        <v>20</v>
      </c>
      <c r="D11" s="31">
        <v>10057</v>
      </c>
      <c r="E11" s="14">
        <v>213.93</v>
      </c>
      <c r="F11" s="7">
        <f t="shared" si="0"/>
        <v>2151494.0100000002</v>
      </c>
      <c r="G11" s="39">
        <v>334.7</v>
      </c>
      <c r="H11" s="39">
        <v>225</v>
      </c>
      <c r="I11" s="39">
        <v>220.98</v>
      </c>
      <c r="J11" s="39">
        <v>200</v>
      </c>
      <c r="K11" s="38"/>
      <c r="L11" s="38"/>
      <c r="M11" s="38"/>
      <c r="N11" s="9">
        <f t="shared" si="1"/>
        <v>245.17000000000002</v>
      </c>
      <c r="O11" s="10">
        <f t="shared" si="2"/>
        <v>60.684799854109428</v>
      </c>
      <c r="P11" s="11">
        <f t="shared" si="3"/>
        <v>0.24752131114781345</v>
      </c>
      <c r="Q11" s="12">
        <f t="shared" si="4"/>
        <v>305.85479985410944</v>
      </c>
      <c r="R11" s="12">
        <f t="shared" si="5"/>
        <v>184.48520014589059</v>
      </c>
      <c r="S11" s="17">
        <v>245.17</v>
      </c>
      <c r="T11" s="13">
        <f t="shared" si="6"/>
        <v>2465674.69</v>
      </c>
    </row>
    <row r="12" spans="1:20" ht="57" customHeight="1" x14ac:dyDescent="0.25">
      <c r="A12" s="5">
        <v>7</v>
      </c>
      <c r="B12" s="20" t="s">
        <v>23</v>
      </c>
      <c r="C12" s="20" t="s">
        <v>21</v>
      </c>
      <c r="D12" s="31">
        <v>10057</v>
      </c>
      <c r="E12" s="14">
        <v>420</v>
      </c>
      <c r="F12" s="7">
        <f t="shared" si="0"/>
        <v>4223940</v>
      </c>
      <c r="G12" s="39">
        <v>334.7</v>
      </c>
      <c r="H12" s="41">
        <v>435</v>
      </c>
      <c r="I12" s="39">
        <v>433.84</v>
      </c>
      <c r="J12" s="39"/>
      <c r="K12" s="38"/>
      <c r="L12" s="38"/>
      <c r="M12" s="38"/>
      <c r="N12" s="9">
        <f t="shared" si="1"/>
        <v>401.18</v>
      </c>
      <c r="O12" s="10">
        <f t="shared" si="2"/>
        <v>57.576290259098755</v>
      </c>
      <c r="P12" s="11">
        <f t="shared" si="3"/>
        <v>0.14351734946681977</v>
      </c>
      <c r="Q12" s="12">
        <f t="shared" si="4"/>
        <v>458.75629025909876</v>
      </c>
      <c r="R12" s="12">
        <f t="shared" si="5"/>
        <v>343.60370974090125</v>
      </c>
      <c r="S12" s="17">
        <v>401.18</v>
      </c>
      <c r="T12" s="13">
        <f t="shared" si="6"/>
        <v>4034667.2600000002</v>
      </c>
    </row>
    <row r="13" spans="1:20" ht="52.5" customHeight="1" x14ac:dyDescent="0.25">
      <c r="A13" s="6">
        <v>8</v>
      </c>
      <c r="B13" s="20" t="s">
        <v>23</v>
      </c>
      <c r="C13" s="20" t="s">
        <v>22</v>
      </c>
      <c r="D13" s="31">
        <v>3704</v>
      </c>
      <c r="E13" s="14">
        <v>658</v>
      </c>
      <c r="F13" s="7">
        <f t="shared" si="0"/>
        <v>2437232</v>
      </c>
      <c r="G13" s="39"/>
      <c r="H13" s="39">
        <v>680</v>
      </c>
      <c r="I13" s="39">
        <v>679.68</v>
      </c>
      <c r="J13" s="39"/>
      <c r="K13" s="38"/>
      <c r="L13" s="38"/>
      <c r="M13" s="38"/>
      <c r="N13" s="9">
        <f t="shared" si="1"/>
        <v>679.83999999999992</v>
      </c>
      <c r="O13" s="10">
        <f t="shared" si="2"/>
        <v>0.2262741699797306</v>
      </c>
      <c r="P13" s="11">
        <f t="shared" si="3"/>
        <v>3.3283444631050044E-4</v>
      </c>
      <c r="Q13" s="12">
        <f t="shared" si="4"/>
        <v>680.06627416997969</v>
      </c>
      <c r="R13" s="12">
        <f t="shared" si="5"/>
        <v>679.61372583002014</v>
      </c>
      <c r="S13" s="17">
        <v>679.84</v>
      </c>
      <c r="T13" s="13">
        <f t="shared" si="6"/>
        <v>2518127.3600000003</v>
      </c>
    </row>
    <row r="14" spans="1:20" ht="57" customHeight="1" x14ac:dyDescent="0.25">
      <c r="A14" s="5">
        <v>9</v>
      </c>
      <c r="B14" s="20" t="s">
        <v>24</v>
      </c>
      <c r="C14" s="19">
        <v>9000</v>
      </c>
      <c r="D14" s="31">
        <v>2382</v>
      </c>
      <c r="E14" s="14">
        <v>325.5</v>
      </c>
      <c r="F14" s="7">
        <f t="shared" si="0"/>
        <v>775341</v>
      </c>
      <c r="G14" s="39"/>
      <c r="H14" s="41">
        <v>338</v>
      </c>
      <c r="I14" s="39">
        <v>336.23</v>
      </c>
      <c r="J14" s="39"/>
      <c r="K14" s="38"/>
      <c r="L14" s="38"/>
      <c r="M14" s="38"/>
      <c r="N14" s="9">
        <f t="shared" si="1"/>
        <v>337.11500000000001</v>
      </c>
      <c r="O14" s="10">
        <f t="shared" si="2"/>
        <v>1.2515790027001763</v>
      </c>
      <c r="P14" s="11">
        <f t="shared" si="3"/>
        <v>3.7126173641047603E-3</v>
      </c>
      <c r="Q14" s="12">
        <f t="shared" si="4"/>
        <v>338.36657900270018</v>
      </c>
      <c r="R14" s="12">
        <f t="shared" si="5"/>
        <v>335.86342099729984</v>
      </c>
      <c r="S14" s="17">
        <v>337.12</v>
      </c>
      <c r="T14" s="13">
        <f t="shared" si="6"/>
        <v>803019.84</v>
      </c>
    </row>
    <row r="15" spans="1:20" ht="52.5" customHeight="1" x14ac:dyDescent="0.25">
      <c r="A15" s="6">
        <v>10</v>
      </c>
      <c r="B15" s="21" t="s">
        <v>24</v>
      </c>
      <c r="C15" s="21" t="s">
        <v>20</v>
      </c>
      <c r="D15" s="31">
        <v>10321</v>
      </c>
      <c r="E15" s="14">
        <v>325.5</v>
      </c>
      <c r="F15" s="7">
        <f t="shared" si="0"/>
        <v>3359485.5</v>
      </c>
      <c r="G15" s="39"/>
      <c r="H15" s="39">
        <v>338</v>
      </c>
      <c r="I15" s="39">
        <v>336.23</v>
      </c>
      <c r="J15" s="39"/>
      <c r="K15" s="38"/>
      <c r="L15" s="38"/>
      <c r="M15" s="38"/>
      <c r="N15" s="9">
        <f t="shared" si="1"/>
        <v>337.11500000000001</v>
      </c>
      <c r="O15" s="10">
        <f t="shared" si="2"/>
        <v>1.2515790027001763</v>
      </c>
      <c r="P15" s="11">
        <f t="shared" si="3"/>
        <v>3.7126173641047603E-3</v>
      </c>
      <c r="Q15" s="12">
        <f t="shared" si="4"/>
        <v>338.36657900270018</v>
      </c>
      <c r="R15" s="12">
        <f t="shared" si="5"/>
        <v>335.86342099729984</v>
      </c>
      <c r="S15" s="17">
        <v>337.12</v>
      </c>
      <c r="T15" s="13">
        <f t="shared" si="6"/>
        <v>3479415.52</v>
      </c>
    </row>
    <row r="16" spans="1:20" ht="52.5" customHeight="1" x14ac:dyDescent="0.25">
      <c r="A16" s="5">
        <v>11</v>
      </c>
      <c r="B16" s="20" t="s">
        <v>24</v>
      </c>
      <c r="C16" s="20" t="s">
        <v>21</v>
      </c>
      <c r="D16" s="31">
        <v>10586</v>
      </c>
      <c r="E16" s="14">
        <v>446.26</v>
      </c>
      <c r="F16" s="7">
        <f t="shared" si="0"/>
        <v>4724108.3600000003</v>
      </c>
      <c r="G16" s="39"/>
      <c r="H16" s="39">
        <v>460</v>
      </c>
      <c r="I16" s="39">
        <v>460.95</v>
      </c>
      <c r="J16" s="39"/>
      <c r="K16" s="38"/>
      <c r="L16" s="38"/>
      <c r="M16" s="38"/>
      <c r="N16" s="9">
        <f t="shared" si="1"/>
        <v>460.47500000000002</v>
      </c>
      <c r="O16" s="10">
        <f t="shared" si="2"/>
        <v>0.67175144212721216</v>
      </c>
      <c r="P16" s="11">
        <f t="shared" si="3"/>
        <v>1.458822828877164E-3</v>
      </c>
      <c r="Q16" s="12">
        <f t="shared" si="4"/>
        <v>461.14675144212725</v>
      </c>
      <c r="R16" s="12">
        <f t="shared" si="5"/>
        <v>459.80324855787279</v>
      </c>
      <c r="S16" s="17">
        <v>460.48</v>
      </c>
      <c r="T16" s="13">
        <f t="shared" si="6"/>
        <v>4874641.28</v>
      </c>
    </row>
    <row r="17" spans="1:20" ht="52.5" customHeight="1" x14ac:dyDescent="0.25">
      <c r="A17" s="6">
        <v>12</v>
      </c>
      <c r="B17" s="20" t="s">
        <v>24</v>
      </c>
      <c r="C17" s="20" t="s">
        <v>22</v>
      </c>
      <c r="D17" s="31">
        <v>3176</v>
      </c>
      <c r="E17" s="14">
        <v>577.5</v>
      </c>
      <c r="F17" s="7">
        <f t="shared" si="0"/>
        <v>1834140</v>
      </c>
      <c r="G17" s="39"/>
      <c r="H17" s="41">
        <v>590</v>
      </c>
      <c r="I17" s="39">
        <v>596.52</v>
      </c>
      <c r="J17" s="39">
        <v>600</v>
      </c>
      <c r="K17" s="38"/>
      <c r="L17" s="38"/>
      <c r="M17" s="38"/>
      <c r="N17" s="9">
        <f t="shared" si="1"/>
        <v>595.50666666666666</v>
      </c>
      <c r="O17" s="10">
        <f t="shared" si="2"/>
        <v>5.0764291912064836</v>
      </c>
      <c r="P17" s="11">
        <f t="shared" si="3"/>
        <v>8.5245547621182246E-3</v>
      </c>
      <c r="Q17" s="12">
        <f t="shared" si="4"/>
        <v>600.5830958578731</v>
      </c>
      <c r="R17" s="12">
        <f t="shared" si="5"/>
        <v>590.43023747546022</v>
      </c>
      <c r="S17" s="17">
        <v>595.51</v>
      </c>
      <c r="T17" s="13">
        <f t="shared" si="6"/>
        <v>1891339.76</v>
      </c>
    </row>
    <row r="18" spans="1:20" ht="52.5" customHeight="1" x14ac:dyDescent="0.25">
      <c r="A18" s="5">
        <v>13</v>
      </c>
      <c r="B18" s="20" t="s">
        <v>25</v>
      </c>
      <c r="C18" s="19">
        <v>9000</v>
      </c>
      <c r="D18" s="31">
        <v>2382</v>
      </c>
      <c r="E18" s="14">
        <v>595</v>
      </c>
      <c r="F18" s="7">
        <f t="shared" si="0"/>
        <v>1417290</v>
      </c>
      <c r="G18" s="39"/>
      <c r="H18" s="39">
        <v>615</v>
      </c>
      <c r="I18" s="39">
        <v>614.61</v>
      </c>
      <c r="J18" s="39"/>
      <c r="K18" s="38"/>
      <c r="L18" s="38"/>
      <c r="M18" s="38"/>
      <c r="N18" s="9">
        <f t="shared" si="1"/>
        <v>614.80500000000006</v>
      </c>
      <c r="O18" s="10">
        <f t="shared" si="2"/>
        <v>0.2757716446627439</v>
      </c>
      <c r="P18" s="11">
        <f t="shared" si="3"/>
        <v>4.4855140192865035E-4</v>
      </c>
      <c r="Q18" s="12">
        <f t="shared" si="4"/>
        <v>615.08077164466283</v>
      </c>
      <c r="R18" s="12">
        <f t="shared" si="5"/>
        <v>614.5292283553373</v>
      </c>
      <c r="S18" s="17">
        <v>614.80999999999995</v>
      </c>
      <c r="T18" s="13">
        <f t="shared" si="6"/>
        <v>1464477.42</v>
      </c>
    </row>
    <row r="19" spans="1:20" ht="52.5" customHeight="1" x14ac:dyDescent="0.25">
      <c r="A19" s="6">
        <v>14</v>
      </c>
      <c r="B19" s="20" t="s">
        <v>25</v>
      </c>
      <c r="C19" s="20" t="s">
        <v>20</v>
      </c>
      <c r="D19" s="33">
        <v>10321</v>
      </c>
      <c r="E19" s="14">
        <v>595</v>
      </c>
      <c r="F19" s="7">
        <f t="shared" si="0"/>
        <v>6140995</v>
      </c>
      <c r="G19" s="39"/>
      <c r="H19" s="39">
        <v>615</v>
      </c>
      <c r="I19" s="39">
        <v>614.61</v>
      </c>
      <c r="J19" s="39"/>
      <c r="K19" s="38"/>
      <c r="L19" s="38"/>
      <c r="M19" s="38"/>
      <c r="N19" s="9">
        <f t="shared" si="1"/>
        <v>614.80500000000006</v>
      </c>
      <c r="O19" s="10">
        <f t="shared" si="2"/>
        <v>0.2757716446627439</v>
      </c>
      <c r="P19" s="11">
        <f t="shared" si="3"/>
        <v>4.4855140192865035E-4</v>
      </c>
      <c r="Q19" s="12">
        <f t="shared" si="4"/>
        <v>615.08077164466283</v>
      </c>
      <c r="R19" s="12">
        <f t="shared" si="5"/>
        <v>614.5292283553373</v>
      </c>
      <c r="S19" s="17">
        <v>614.80999999999995</v>
      </c>
      <c r="T19" s="13">
        <f t="shared" si="6"/>
        <v>6345454.0099999998</v>
      </c>
    </row>
    <row r="20" spans="1:20" ht="52.5" customHeight="1" x14ac:dyDescent="0.25">
      <c r="A20" s="5">
        <v>15</v>
      </c>
      <c r="B20" s="20" t="s">
        <v>25</v>
      </c>
      <c r="C20" s="20" t="s">
        <v>21</v>
      </c>
      <c r="D20" s="33">
        <v>10586</v>
      </c>
      <c r="E20" s="14">
        <v>665</v>
      </c>
      <c r="F20" s="7">
        <f t="shared" si="0"/>
        <v>7039690</v>
      </c>
      <c r="G20" s="39"/>
      <c r="H20" s="41">
        <v>690</v>
      </c>
      <c r="I20" s="39">
        <v>686.92</v>
      </c>
      <c r="J20" s="39"/>
      <c r="K20" s="38"/>
      <c r="L20" s="38"/>
      <c r="M20" s="38"/>
      <c r="N20" s="9">
        <f t="shared" si="1"/>
        <v>688.46</v>
      </c>
      <c r="O20" s="10">
        <f t="shared" si="2"/>
        <v>2.1778888860545953</v>
      </c>
      <c r="P20" s="11">
        <f t="shared" si="3"/>
        <v>3.1634210935342581E-3</v>
      </c>
      <c r="Q20" s="12">
        <f t="shared" si="4"/>
        <v>690.63788888605461</v>
      </c>
      <c r="R20" s="12">
        <f t="shared" si="5"/>
        <v>686.28211111394546</v>
      </c>
      <c r="S20" s="17">
        <v>688.46</v>
      </c>
      <c r="T20" s="13">
        <f t="shared" si="6"/>
        <v>7288037.5600000005</v>
      </c>
    </row>
    <row r="21" spans="1:20" ht="52.5" customHeight="1" x14ac:dyDescent="0.25">
      <c r="A21" s="6">
        <v>16</v>
      </c>
      <c r="B21" s="20" t="s">
        <v>26</v>
      </c>
      <c r="C21" s="20" t="s">
        <v>22</v>
      </c>
      <c r="D21" s="33">
        <v>3176</v>
      </c>
      <c r="E21" s="14">
        <v>997.5</v>
      </c>
      <c r="F21" s="7">
        <f t="shared" si="0"/>
        <v>3168060</v>
      </c>
      <c r="G21" s="39"/>
      <c r="H21" s="41">
        <v>1050</v>
      </c>
      <c r="I21" s="39">
        <v>1030.3599999999999</v>
      </c>
      <c r="J21" s="39"/>
      <c r="K21" s="38"/>
      <c r="L21" s="38"/>
      <c r="M21" s="38"/>
      <c r="N21" s="9">
        <f t="shared" si="1"/>
        <v>1040.1799999999998</v>
      </c>
      <c r="O21" s="10">
        <f t="shared" si="2"/>
        <v>13.887577182503865</v>
      </c>
      <c r="P21" s="11">
        <f t="shared" si="3"/>
        <v>1.3351128826264557E-2</v>
      </c>
      <c r="Q21" s="12">
        <f t="shared" si="4"/>
        <v>1054.0675771825038</v>
      </c>
      <c r="R21" s="12">
        <f t="shared" si="5"/>
        <v>1026.2924228174959</v>
      </c>
      <c r="S21" s="17">
        <v>1040.18</v>
      </c>
      <c r="T21" s="13">
        <f t="shared" si="6"/>
        <v>3303611.68</v>
      </c>
    </row>
    <row r="22" spans="1:20" ht="24.75" customHeight="1" x14ac:dyDescent="0.25">
      <c r="A22" s="77" t="s">
        <v>65</v>
      </c>
      <c r="B22" s="78"/>
      <c r="C22" s="78"/>
      <c r="D22" s="78"/>
      <c r="E22" s="79"/>
      <c r="F22" s="15">
        <f>SUM(F6:F21)</f>
        <v>53134602.579999998</v>
      </c>
      <c r="G22" s="80" t="s">
        <v>15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2"/>
      <c r="T22" s="76">
        <f>SUM(T6:T21)</f>
        <v>58405016.689999998</v>
      </c>
    </row>
    <row r="23" spans="1:20" ht="26.25" customHeight="1" x14ac:dyDescent="0.25">
      <c r="A23" s="46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</row>
    <row r="24" spans="1:20" ht="31.5" customHeight="1" x14ac:dyDescent="0.25">
      <c r="A24" s="5">
        <v>1</v>
      </c>
      <c r="B24" s="18" t="s">
        <v>35</v>
      </c>
      <c r="C24" s="64">
        <v>9000</v>
      </c>
      <c r="D24" s="23">
        <v>239</v>
      </c>
      <c r="E24" s="14">
        <v>126</v>
      </c>
      <c r="F24" s="7">
        <f t="shared" si="0"/>
        <v>30114</v>
      </c>
      <c r="G24" s="15">
        <v>366.67</v>
      </c>
      <c r="H24" s="15">
        <v>130.19999999999999</v>
      </c>
      <c r="I24" s="15">
        <v>130.15</v>
      </c>
      <c r="J24" s="15">
        <v>265</v>
      </c>
      <c r="K24" s="8"/>
      <c r="L24" s="8"/>
      <c r="M24" s="8"/>
      <c r="N24" s="9">
        <f t="shared" ref="N24" si="7">AVERAGE(G24,H24,I24,J24,K24,L24,M24)</f>
        <v>223.005</v>
      </c>
      <c r="O24" s="10">
        <f t="shared" ref="O24" si="8">STDEV(G24,H24,I24,J24,K24,L24,M24)</f>
        <v>114.94640968729736</v>
      </c>
      <c r="P24" s="11">
        <f t="shared" ref="P24" si="9">O24/N24</f>
        <v>0.51544319493866664</v>
      </c>
      <c r="Q24" s="12">
        <f t="shared" ref="Q24" si="10">N24+O24</f>
        <v>337.95140968729737</v>
      </c>
      <c r="R24" s="12">
        <f t="shared" ref="R24" si="11">N24-O24</f>
        <v>108.05859031270263</v>
      </c>
      <c r="S24" s="17">
        <v>223.01</v>
      </c>
      <c r="T24" s="13">
        <f t="shared" si="6"/>
        <v>53299.39</v>
      </c>
    </row>
    <row r="25" spans="1:20" ht="30.75" customHeight="1" x14ac:dyDescent="0.25">
      <c r="A25" s="6">
        <v>2</v>
      </c>
      <c r="B25" s="18" t="s">
        <v>36</v>
      </c>
      <c r="C25" s="65"/>
      <c r="D25" s="23">
        <v>239</v>
      </c>
      <c r="E25" s="14">
        <v>280</v>
      </c>
      <c r="F25" s="7">
        <f t="shared" si="0"/>
        <v>66920</v>
      </c>
      <c r="G25" s="15"/>
      <c r="H25" s="42">
        <v>289.2</v>
      </c>
      <c r="I25" s="15">
        <v>289.23</v>
      </c>
      <c r="J25" s="15"/>
      <c r="K25" s="8"/>
      <c r="L25" s="8"/>
      <c r="M25" s="8"/>
      <c r="N25" s="9">
        <f t="shared" ref="N25:N59" si="12">AVERAGE(G25,H25,I25,J25,K25,L25,M25)</f>
        <v>289.21500000000003</v>
      </c>
      <c r="O25" s="10">
        <f t="shared" ref="O25:O59" si="13">STDEV(G25,H25,I25,J25,K25,L25,M25)</f>
        <v>2.1213203435617327E-2</v>
      </c>
      <c r="P25" s="11">
        <f t="shared" ref="P25:P59" si="14">O25/N25</f>
        <v>7.3347521517270288E-5</v>
      </c>
      <c r="Q25" s="12">
        <f t="shared" ref="Q25:Q59" si="15">N25+O25</f>
        <v>289.23621320343563</v>
      </c>
      <c r="R25" s="12">
        <f t="shared" ref="R25:R59" si="16">N25-O25</f>
        <v>289.19378679656444</v>
      </c>
      <c r="S25" s="17">
        <v>289.22000000000003</v>
      </c>
      <c r="T25" s="13">
        <f t="shared" si="6"/>
        <v>69123.58</v>
      </c>
    </row>
    <row r="26" spans="1:20" ht="25.5" customHeight="1" x14ac:dyDescent="0.25">
      <c r="A26" s="5">
        <v>3</v>
      </c>
      <c r="B26" s="18" t="s">
        <v>37</v>
      </c>
      <c r="C26" s="65"/>
      <c r="D26" s="23">
        <v>239</v>
      </c>
      <c r="E26" s="14">
        <v>107.2</v>
      </c>
      <c r="F26" s="7">
        <f t="shared" si="0"/>
        <v>25620.799999999999</v>
      </c>
      <c r="G26" s="15"/>
      <c r="H26" s="15">
        <v>110.6</v>
      </c>
      <c r="I26" s="15">
        <v>110.63</v>
      </c>
      <c r="J26" s="15"/>
      <c r="K26" s="8"/>
      <c r="L26" s="8"/>
      <c r="M26" s="8"/>
      <c r="N26" s="9">
        <f t="shared" si="12"/>
        <v>110.61499999999999</v>
      </c>
      <c r="O26" s="10">
        <f t="shared" si="13"/>
        <v>2.1213203435597228E-2</v>
      </c>
      <c r="P26" s="11">
        <f t="shared" si="14"/>
        <v>1.9177510677211254E-4</v>
      </c>
      <c r="Q26" s="12">
        <f t="shared" si="15"/>
        <v>110.63621320343559</v>
      </c>
      <c r="R26" s="12">
        <f t="shared" si="16"/>
        <v>110.5937867965644</v>
      </c>
      <c r="S26" s="17">
        <v>110.62</v>
      </c>
      <c r="T26" s="13">
        <f t="shared" si="6"/>
        <v>26438.18</v>
      </c>
    </row>
    <row r="27" spans="1:20" ht="28.5" customHeight="1" x14ac:dyDescent="0.25">
      <c r="A27" s="6">
        <v>4</v>
      </c>
      <c r="B27" s="18" t="s">
        <v>38</v>
      </c>
      <c r="C27" s="65"/>
      <c r="D27" s="23">
        <v>239</v>
      </c>
      <c r="E27" s="14">
        <v>199.5</v>
      </c>
      <c r="F27" s="7">
        <f t="shared" si="0"/>
        <v>47680.5</v>
      </c>
      <c r="G27" s="15"/>
      <c r="H27" s="42">
        <v>206.1</v>
      </c>
      <c r="I27" s="15">
        <v>206.07</v>
      </c>
      <c r="J27" s="15"/>
      <c r="K27" s="8"/>
      <c r="L27" s="8"/>
      <c r="M27" s="8"/>
      <c r="N27" s="9">
        <f t="shared" si="12"/>
        <v>206.08499999999998</v>
      </c>
      <c r="O27" s="10">
        <f t="shared" si="13"/>
        <v>2.1213203435597232E-2</v>
      </c>
      <c r="P27" s="11">
        <f t="shared" si="14"/>
        <v>1.0293424283959159E-4</v>
      </c>
      <c r="Q27" s="12">
        <f t="shared" si="15"/>
        <v>206.10621320343557</v>
      </c>
      <c r="R27" s="12">
        <f t="shared" si="16"/>
        <v>206.06378679656439</v>
      </c>
      <c r="S27" s="17">
        <v>206.09</v>
      </c>
      <c r="T27" s="13">
        <f t="shared" si="6"/>
        <v>49255.51</v>
      </c>
    </row>
    <row r="28" spans="1:20" ht="27" customHeight="1" x14ac:dyDescent="0.25">
      <c r="A28" s="5">
        <v>5</v>
      </c>
      <c r="B28" s="18" t="s">
        <v>39</v>
      </c>
      <c r="C28" s="65"/>
      <c r="D28" s="23">
        <v>239</v>
      </c>
      <c r="E28" s="14">
        <v>88.5</v>
      </c>
      <c r="F28" s="7">
        <f t="shared" si="0"/>
        <v>21151.5</v>
      </c>
      <c r="G28" s="15"/>
      <c r="H28" s="42">
        <v>91.1</v>
      </c>
      <c r="I28" s="15">
        <v>91.1</v>
      </c>
      <c r="J28" s="15">
        <v>90</v>
      </c>
      <c r="K28" s="8"/>
      <c r="L28" s="8"/>
      <c r="M28" s="8"/>
      <c r="N28" s="9">
        <f t="shared" si="12"/>
        <v>90.733333333333334</v>
      </c>
      <c r="O28" s="10">
        <f t="shared" si="13"/>
        <v>0.63508529610858511</v>
      </c>
      <c r="P28" s="11">
        <f t="shared" si="14"/>
        <v>6.9994705669572197E-3</v>
      </c>
      <c r="Q28" s="12">
        <f t="shared" si="15"/>
        <v>91.368418629441919</v>
      </c>
      <c r="R28" s="12">
        <f t="shared" si="16"/>
        <v>90.098248037224749</v>
      </c>
      <c r="S28" s="17">
        <v>90.73</v>
      </c>
      <c r="T28" s="13">
        <f t="shared" si="6"/>
        <v>21684.47</v>
      </c>
    </row>
    <row r="29" spans="1:20" ht="28.5" customHeight="1" x14ac:dyDescent="0.25">
      <c r="A29" s="6">
        <v>6</v>
      </c>
      <c r="B29" s="18" t="s">
        <v>40</v>
      </c>
      <c r="C29" s="65"/>
      <c r="D29" s="23">
        <v>239</v>
      </c>
      <c r="E29" s="14">
        <v>136.5</v>
      </c>
      <c r="F29" s="7">
        <f t="shared" si="0"/>
        <v>32623.5</v>
      </c>
      <c r="G29" s="15"/>
      <c r="H29" s="15">
        <v>141</v>
      </c>
      <c r="I29" s="42">
        <v>141</v>
      </c>
      <c r="J29" s="15"/>
      <c r="K29" s="8"/>
      <c r="L29" s="8"/>
      <c r="M29" s="8"/>
      <c r="N29" s="9">
        <f t="shared" si="12"/>
        <v>141</v>
      </c>
      <c r="O29" s="10">
        <f t="shared" si="13"/>
        <v>0</v>
      </c>
      <c r="P29" s="11">
        <f t="shared" si="14"/>
        <v>0</v>
      </c>
      <c r="Q29" s="12">
        <f t="shared" si="15"/>
        <v>141</v>
      </c>
      <c r="R29" s="12">
        <f t="shared" si="16"/>
        <v>141</v>
      </c>
      <c r="S29" s="17">
        <v>141</v>
      </c>
      <c r="T29" s="13">
        <f t="shared" si="6"/>
        <v>33699</v>
      </c>
    </row>
    <row r="30" spans="1:20" ht="38.25" customHeight="1" x14ac:dyDescent="0.25">
      <c r="A30" s="5">
        <v>7</v>
      </c>
      <c r="B30" s="18" t="s">
        <v>32</v>
      </c>
      <c r="C30" s="65"/>
      <c r="D30" s="23">
        <v>239</v>
      </c>
      <c r="E30" s="14">
        <v>770</v>
      </c>
      <c r="F30" s="7">
        <f t="shared" si="0"/>
        <v>184030</v>
      </c>
      <c r="G30" s="15"/>
      <c r="H30" s="42">
        <v>795.4</v>
      </c>
      <c r="I30" s="15">
        <v>795.37</v>
      </c>
      <c r="J30" s="15"/>
      <c r="K30" s="8"/>
      <c r="L30" s="8"/>
      <c r="M30" s="8"/>
      <c r="N30" s="9">
        <f t="shared" si="12"/>
        <v>795.38499999999999</v>
      </c>
      <c r="O30" s="10">
        <f t="shared" si="13"/>
        <v>2.1213203435577133E-2</v>
      </c>
      <c r="P30" s="11">
        <f t="shared" si="14"/>
        <v>2.6670358927534633E-5</v>
      </c>
      <c r="Q30" s="12">
        <f t="shared" si="15"/>
        <v>795.40621320343553</v>
      </c>
      <c r="R30" s="12">
        <f t="shared" si="16"/>
        <v>795.36378679656445</v>
      </c>
      <c r="S30" s="17">
        <v>795.39</v>
      </c>
      <c r="T30" s="13">
        <f t="shared" si="6"/>
        <v>190098.21</v>
      </c>
    </row>
    <row r="31" spans="1:20" ht="37.5" customHeight="1" x14ac:dyDescent="0.25">
      <c r="A31" s="6">
        <v>8</v>
      </c>
      <c r="B31" s="18" t="s">
        <v>33</v>
      </c>
      <c r="C31" s="65"/>
      <c r="D31" s="23">
        <v>239</v>
      </c>
      <c r="E31" s="14">
        <v>604.79999999999995</v>
      </c>
      <c r="F31" s="7">
        <f t="shared" si="0"/>
        <v>144547.19999999998</v>
      </c>
      <c r="G31" s="15"/>
      <c r="H31" s="15">
        <v>624.70000000000005</v>
      </c>
      <c r="I31" s="15">
        <v>624.73</v>
      </c>
      <c r="J31" s="15"/>
      <c r="K31" s="8"/>
      <c r="L31" s="8"/>
      <c r="M31" s="8"/>
      <c r="N31" s="9">
        <f t="shared" si="12"/>
        <v>624.71500000000003</v>
      </c>
      <c r="O31" s="10">
        <f t="shared" si="13"/>
        <v>2.1213203435577133E-2</v>
      </c>
      <c r="P31" s="11">
        <f t="shared" si="14"/>
        <v>3.3956609710951606E-5</v>
      </c>
      <c r="Q31" s="12">
        <f t="shared" si="15"/>
        <v>624.73621320343557</v>
      </c>
      <c r="R31" s="12">
        <f t="shared" si="16"/>
        <v>624.6937867965645</v>
      </c>
      <c r="S31" s="17">
        <v>624.72</v>
      </c>
      <c r="T31" s="13">
        <f t="shared" si="6"/>
        <v>149308.08000000002</v>
      </c>
    </row>
    <row r="32" spans="1:20" ht="26.25" customHeight="1" x14ac:dyDescent="0.25">
      <c r="A32" s="5">
        <v>9</v>
      </c>
      <c r="B32" s="18" t="s">
        <v>34</v>
      </c>
      <c r="C32" s="66"/>
      <c r="D32" s="23">
        <v>239</v>
      </c>
      <c r="E32" s="14">
        <v>686.7</v>
      </c>
      <c r="F32" s="7">
        <f t="shared" si="0"/>
        <v>164121.30000000002</v>
      </c>
      <c r="G32" s="15"/>
      <c r="H32" s="15">
        <v>709.3</v>
      </c>
      <c r="I32" s="15">
        <v>709.33</v>
      </c>
      <c r="J32" s="15"/>
      <c r="K32" s="8"/>
      <c r="L32" s="8"/>
      <c r="M32" s="8"/>
      <c r="N32" s="9">
        <f t="shared" si="12"/>
        <v>709.31500000000005</v>
      </c>
      <c r="O32" s="10">
        <f t="shared" si="13"/>
        <v>2.121320343565752E-2</v>
      </c>
      <c r="P32" s="11">
        <f t="shared" si="14"/>
        <v>2.9906604873233357E-5</v>
      </c>
      <c r="Q32" s="12">
        <f t="shared" si="15"/>
        <v>709.3362132034357</v>
      </c>
      <c r="R32" s="12">
        <f t="shared" si="16"/>
        <v>709.2937867965644</v>
      </c>
      <c r="S32" s="17">
        <v>709.32</v>
      </c>
      <c r="T32" s="13">
        <f t="shared" si="6"/>
        <v>169527.48</v>
      </c>
    </row>
    <row r="33" spans="1:20" ht="22.5" customHeight="1" x14ac:dyDescent="0.25">
      <c r="A33" s="6">
        <v>10</v>
      </c>
      <c r="B33" s="18" t="s">
        <v>35</v>
      </c>
      <c r="C33" s="43" t="s">
        <v>20</v>
      </c>
      <c r="D33" s="23">
        <v>1033</v>
      </c>
      <c r="E33" s="14">
        <v>157.5</v>
      </c>
      <c r="F33" s="7">
        <f t="shared" si="0"/>
        <v>162697.5</v>
      </c>
      <c r="G33" s="15">
        <v>366.67</v>
      </c>
      <c r="H33" s="15">
        <v>162.69999999999999</v>
      </c>
      <c r="I33" s="15">
        <v>162.69</v>
      </c>
      <c r="J33" s="15">
        <v>265</v>
      </c>
      <c r="K33" s="8"/>
      <c r="L33" s="8"/>
      <c r="M33" s="8"/>
      <c r="N33" s="9">
        <f t="shared" si="12"/>
        <v>239.26499999999999</v>
      </c>
      <c r="O33" s="10">
        <f t="shared" si="13"/>
        <v>97.673357165605893</v>
      </c>
      <c r="P33" s="11">
        <f t="shared" si="14"/>
        <v>0.4082225029386074</v>
      </c>
      <c r="Q33" s="12">
        <f t="shared" si="15"/>
        <v>336.93835716560591</v>
      </c>
      <c r="R33" s="12">
        <f t="shared" si="16"/>
        <v>141.59164283439409</v>
      </c>
      <c r="S33" s="17">
        <v>239.27</v>
      </c>
      <c r="T33" s="13">
        <f t="shared" si="6"/>
        <v>247165.91</v>
      </c>
    </row>
    <row r="34" spans="1:20" ht="28.5" customHeight="1" x14ac:dyDescent="0.25">
      <c r="A34" s="5">
        <v>11</v>
      </c>
      <c r="B34" s="18" t="s">
        <v>36</v>
      </c>
      <c r="C34" s="44"/>
      <c r="D34" s="23">
        <v>1033</v>
      </c>
      <c r="E34" s="14">
        <v>371.7</v>
      </c>
      <c r="F34" s="7">
        <f t="shared" si="0"/>
        <v>383966.1</v>
      </c>
      <c r="G34" s="15"/>
      <c r="H34" s="42">
        <v>383.9</v>
      </c>
      <c r="I34" s="15">
        <v>383.94</v>
      </c>
      <c r="J34" s="15"/>
      <c r="K34" s="8"/>
      <c r="L34" s="8"/>
      <c r="M34" s="8"/>
      <c r="N34" s="9">
        <f t="shared" si="12"/>
        <v>383.91999999999996</v>
      </c>
      <c r="O34" s="10">
        <f t="shared" si="13"/>
        <v>2.8284271247476369E-2</v>
      </c>
      <c r="P34" s="11">
        <f t="shared" si="14"/>
        <v>7.3672304770463568E-5</v>
      </c>
      <c r="Q34" s="12">
        <f t="shared" si="15"/>
        <v>383.94828427124742</v>
      </c>
      <c r="R34" s="12">
        <f t="shared" si="16"/>
        <v>383.8917157287525</v>
      </c>
      <c r="S34" s="17">
        <v>383.92</v>
      </c>
      <c r="T34" s="13">
        <f t="shared" si="6"/>
        <v>396589.36000000004</v>
      </c>
    </row>
    <row r="35" spans="1:20" ht="36" customHeight="1" x14ac:dyDescent="0.25">
      <c r="A35" s="6">
        <v>12</v>
      </c>
      <c r="B35" s="18" t="s">
        <v>28</v>
      </c>
      <c r="C35" s="44"/>
      <c r="D35" s="23">
        <v>1033</v>
      </c>
      <c r="E35" s="14">
        <v>138.6</v>
      </c>
      <c r="F35" s="7">
        <f t="shared" si="0"/>
        <v>143173.79999999999</v>
      </c>
      <c r="G35" s="15"/>
      <c r="H35" s="42">
        <v>143.19999999999999</v>
      </c>
      <c r="I35" s="15">
        <v>143.16999999999999</v>
      </c>
      <c r="J35" s="15"/>
      <c r="K35" s="8"/>
      <c r="L35" s="8"/>
      <c r="M35" s="8"/>
      <c r="N35" s="9">
        <f t="shared" si="12"/>
        <v>143.185</v>
      </c>
      <c r="O35" s="10">
        <f t="shared" si="13"/>
        <v>2.1213203435597232E-2</v>
      </c>
      <c r="P35" s="11">
        <f t="shared" si="14"/>
        <v>1.4815241425845745E-4</v>
      </c>
      <c r="Q35" s="12">
        <f t="shared" si="15"/>
        <v>143.2062132034356</v>
      </c>
      <c r="R35" s="12">
        <f t="shared" si="16"/>
        <v>143.16378679656441</v>
      </c>
      <c r="S35" s="17">
        <v>143.19</v>
      </c>
      <c r="T35" s="13">
        <f t="shared" si="6"/>
        <v>147915.26999999999</v>
      </c>
    </row>
    <row r="36" spans="1:20" ht="31.5" customHeight="1" x14ac:dyDescent="0.25">
      <c r="A36" s="5">
        <v>13</v>
      </c>
      <c r="B36" s="18" t="s">
        <v>29</v>
      </c>
      <c r="C36" s="44"/>
      <c r="D36" s="23">
        <v>1033</v>
      </c>
      <c r="E36" s="14">
        <v>224</v>
      </c>
      <c r="F36" s="7">
        <f t="shared" si="0"/>
        <v>231392</v>
      </c>
      <c r="G36" s="15"/>
      <c r="H36" s="42">
        <v>231.4</v>
      </c>
      <c r="I36" s="15">
        <v>231.38</v>
      </c>
      <c r="J36" s="15"/>
      <c r="K36" s="8"/>
      <c r="L36" s="8"/>
      <c r="M36" s="8"/>
      <c r="N36" s="9">
        <f t="shared" si="12"/>
        <v>231.39</v>
      </c>
      <c r="O36" s="10">
        <f t="shared" si="13"/>
        <v>1.4142135623738184E-2</v>
      </c>
      <c r="P36" s="11">
        <f t="shared" si="14"/>
        <v>6.1118179799205601E-5</v>
      </c>
      <c r="Q36" s="12">
        <f t="shared" si="15"/>
        <v>231.40414213562372</v>
      </c>
      <c r="R36" s="12">
        <f t="shared" si="16"/>
        <v>231.37585786437626</v>
      </c>
      <c r="S36" s="17">
        <v>231.39</v>
      </c>
      <c r="T36" s="13">
        <f t="shared" si="6"/>
        <v>239025.87</v>
      </c>
    </row>
    <row r="37" spans="1:20" ht="32.25" customHeight="1" x14ac:dyDescent="0.25">
      <c r="A37" s="6">
        <v>14</v>
      </c>
      <c r="B37" s="18" t="s">
        <v>30</v>
      </c>
      <c r="C37" s="44"/>
      <c r="D37" s="23">
        <v>1033</v>
      </c>
      <c r="E37" s="14">
        <v>100.8</v>
      </c>
      <c r="F37" s="7">
        <f t="shared" si="0"/>
        <v>104126.39999999999</v>
      </c>
      <c r="G37" s="15"/>
      <c r="H37" s="42">
        <v>104.1</v>
      </c>
      <c r="I37" s="15">
        <v>104.12</v>
      </c>
      <c r="J37" s="15"/>
      <c r="K37" s="8"/>
      <c r="L37" s="8"/>
      <c r="M37" s="8"/>
      <c r="N37" s="9">
        <f t="shared" si="12"/>
        <v>104.11</v>
      </c>
      <c r="O37" s="10">
        <f t="shared" si="13"/>
        <v>1.4142135623738184E-2</v>
      </c>
      <c r="P37" s="11">
        <f t="shared" si="14"/>
        <v>1.3583839807644016E-4</v>
      </c>
      <c r="Q37" s="12">
        <f t="shared" si="15"/>
        <v>104.12414213562374</v>
      </c>
      <c r="R37" s="12">
        <f t="shared" si="16"/>
        <v>104.09585786437626</v>
      </c>
      <c r="S37" s="17">
        <v>104.11</v>
      </c>
      <c r="T37" s="13">
        <f t="shared" si="6"/>
        <v>107545.63</v>
      </c>
    </row>
    <row r="38" spans="1:20" ht="33" customHeight="1" x14ac:dyDescent="0.25">
      <c r="A38" s="5">
        <v>15</v>
      </c>
      <c r="B38" s="18" t="s">
        <v>31</v>
      </c>
      <c r="C38" s="44"/>
      <c r="D38" s="23">
        <v>1033</v>
      </c>
      <c r="E38" s="14">
        <v>217</v>
      </c>
      <c r="F38" s="7">
        <f t="shared" si="0"/>
        <v>224161</v>
      </c>
      <c r="G38" s="15"/>
      <c r="H38" s="42">
        <v>224.1</v>
      </c>
      <c r="I38" s="15">
        <v>224.15</v>
      </c>
      <c r="J38" s="15"/>
      <c r="K38" s="8"/>
      <c r="L38" s="8"/>
      <c r="M38" s="8"/>
      <c r="N38" s="9">
        <f t="shared" si="12"/>
        <v>224.125</v>
      </c>
      <c r="O38" s="10">
        <f t="shared" si="13"/>
        <v>3.5355339059335411E-2</v>
      </c>
      <c r="P38" s="11">
        <f t="shared" si="14"/>
        <v>1.5774830589775979E-4</v>
      </c>
      <c r="Q38" s="12">
        <f t="shared" si="15"/>
        <v>224.16035533905932</v>
      </c>
      <c r="R38" s="12">
        <f t="shared" si="16"/>
        <v>224.08964466094068</v>
      </c>
      <c r="S38" s="17">
        <v>224.13</v>
      </c>
      <c r="T38" s="13">
        <f t="shared" si="6"/>
        <v>231526.29</v>
      </c>
    </row>
    <row r="39" spans="1:20" ht="42.75" customHeight="1" x14ac:dyDescent="0.25">
      <c r="A39" s="6">
        <v>16</v>
      </c>
      <c r="B39" s="18" t="s">
        <v>41</v>
      </c>
      <c r="C39" s="44"/>
      <c r="D39" s="23">
        <v>1033</v>
      </c>
      <c r="E39" s="14">
        <v>932.4</v>
      </c>
      <c r="F39" s="7">
        <f t="shared" si="0"/>
        <v>963169.2</v>
      </c>
      <c r="G39" s="15"/>
      <c r="H39" s="15">
        <v>963.1</v>
      </c>
      <c r="I39" s="15">
        <v>963.12</v>
      </c>
      <c r="J39" s="15"/>
      <c r="K39" s="8"/>
      <c r="L39" s="8"/>
      <c r="M39" s="8"/>
      <c r="N39" s="9">
        <f t="shared" si="12"/>
        <v>963.11</v>
      </c>
      <c r="O39" s="10">
        <f t="shared" si="13"/>
        <v>1.4142135623718088E-2</v>
      </c>
      <c r="P39" s="11">
        <f t="shared" si="14"/>
        <v>1.4683821810300056E-5</v>
      </c>
      <c r="Q39" s="12">
        <f t="shared" si="15"/>
        <v>963.12414213562374</v>
      </c>
      <c r="R39" s="12">
        <f t="shared" si="16"/>
        <v>963.09585786437628</v>
      </c>
      <c r="S39" s="17">
        <v>963.11</v>
      </c>
      <c r="T39" s="13">
        <f t="shared" si="6"/>
        <v>994892.63</v>
      </c>
    </row>
    <row r="40" spans="1:20" ht="52.5" customHeight="1" x14ac:dyDescent="0.25">
      <c r="A40" s="5">
        <v>17</v>
      </c>
      <c r="B40" s="18" t="s">
        <v>33</v>
      </c>
      <c r="C40" s="44"/>
      <c r="D40" s="23">
        <v>1033</v>
      </c>
      <c r="E40" s="14">
        <v>875</v>
      </c>
      <c r="F40" s="7">
        <f t="shared" si="0"/>
        <v>903875</v>
      </c>
      <c r="G40" s="15"/>
      <c r="H40" s="42">
        <v>903.8</v>
      </c>
      <c r="I40" s="15">
        <v>903.83</v>
      </c>
      <c r="J40" s="15"/>
      <c r="K40" s="8"/>
      <c r="L40" s="8"/>
      <c r="M40" s="8"/>
      <c r="N40" s="9">
        <f t="shared" si="12"/>
        <v>903.81500000000005</v>
      </c>
      <c r="O40" s="10">
        <f t="shared" si="13"/>
        <v>2.121320343565752E-2</v>
      </c>
      <c r="P40" s="11">
        <f t="shared" si="14"/>
        <v>2.3470736196741058E-5</v>
      </c>
      <c r="Q40" s="12">
        <f t="shared" si="15"/>
        <v>903.8362132034357</v>
      </c>
      <c r="R40" s="12">
        <f t="shared" si="16"/>
        <v>903.7937867965644</v>
      </c>
      <c r="S40" s="17">
        <v>903.82</v>
      </c>
      <c r="T40" s="13">
        <f t="shared" si="6"/>
        <v>933646.06</v>
      </c>
    </row>
    <row r="41" spans="1:20" ht="32.25" customHeight="1" x14ac:dyDescent="0.25">
      <c r="A41" s="6">
        <v>18</v>
      </c>
      <c r="B41" s="18" t="s">
        <v>34</v>
      </c>
      <c r="C41" s="45"/>
      <c r="D41" s="23">
        <v>1033</v>
      </c>
      <c r="E41" s="14">
        <v>952</v>
      </c>
      <c r="F41" s="7">
        <f t="shared" si="0"/>
        <v>983416</v>
      </c>
      <c r="G41" s="15"/>
      <c r="H41" s="42">
        <v>983.4</v>
      </c>
      <c r="I41" s="15">
        <v>983.37</v>
      </c>
      <c r="J41" s="15"/>
      <c r="K41" s="8"/>
      <c r="L41" s="8"/>
      <c r="M41" s="8"/>
      <c r="N41" s="9">
        <f t="shared" si="12"/>
        <v>983.38499999999999</v>
      </c>
      <c r="O41" s="10">
        <f t="shared" si="13"/>
        <v>2.1213203435577133E-2</v>
      </c>
      <c r="P41" s="11">
        <f t="shared" si="14"/>
        <v>2.1571615832636389E-5</v>
      </c>
      <c r="Q41" s="12">
        <f t="shared" si="15"/>
        <v>983.40621320343553</v>
      </c>
      <c r="R41" s="12">
        <f t="shared" si="16"/>
        <v>983.36378679656445</v>
      </c>
      <c r="S41" s="17">
        <v>983.39</v>
      </c>
      <c r="T41" s="13">
        <f t="shared" si="6"/>
        <v>1015841.87</v>
      </c>
    </row>
    <row r="42" spans="1:20" ht="33" customHeight="1" x14ac:dyDescent="0.25">
      <c r="A42" s="5">
        <v>19</v>
      </c>
      <c r="B42" s="18" t="s">
        <v>35</v>
      </c>
      <c r="C42" s="43" t="s">
        <v>21</v>
      </c>
      <c r="D42" s="23">
        <v>1059</v>
      </c>
      <c r="E42" s="14">
        <v>196</v>
      </c>
      <c r="F42" s="7">
        <f t="shared" si="0"/>
        <v>207564</v>
      </c>
      <c r="G42" s="15">
        <v>366.67</v>
      </c>
      <c r="H42" s="15">
        <v>202.5</v>
      </c>
      <c r="I42" s="15">
        <v>202.46</v>
      </c>
      <c r="J42" s="15">
        <v>350</v>
      </c>
      <c r="K42" s="15"/>
      <c r="L42" s="15"/>
      <c r="M42" s="15"/>
      <c r="N42" s="9">
        <f t="shared" si="12"/>
        <v>280.40750000000003</v>
      </c>
      <c r="O42" s="10">
        <f t="shared" si="13"/>
        <v>90.239914071693661</v>
      </c>
      <c r="P42" s="11">
        <f t="shared" si="14"/>
        <v>0.32181704865844762</v>
      </c>
      <c r="Q42" s="12">
        <f t="shared" si="15"/>
        <v>370.64741407169367</v>
      </c>
      <c r="R42" s="12">
        <f t="shared" si="16"/>
        <v>190.16758592830638</v>
      </c>
      <c r="S42" s="17">
        <v>280.41000000000003</v>
      </c>
      <c r="T42" s="17">
        <f t="shared" si="6"/>
        <v>296954.19</v>
      </c>
    </row>
    <row r="43" spans="1:20" ht="35.25" customHeight="1" x14ac:dyDescent="0.25">
      <c r="A43" s="6">
        <v>20</v>
      </c>
      <c r="B43" s="18" t="s">
        <v>36</v>
      </c>
      <c r="C43" s="44"/>
      <c r="D43" s="23">
        <v>1059</v>
      </c>
      <c r="E43" s="14">
        <v>479.5</v>
      </c>
      <c r="F43" s="7">
        <f t="shared" si="0"/>
        <v>507790.5</v>
      </c>
      <c r="G43" s="15"/>
      <c r="H43" s="15">
        <v>495.3</v>
      </c>
      <c r="I43" s="15">
        <v>495.3</v>
      </c>
      <c r="J43" s="15"/>
      <c r="K43" s="15"/>
      <c r="L43" s="15"/>
      <c r="M43" s="15"/>
      <c r="N43" s="9">
        <f t="shared" si="12"/>
        <v>495.3</v>
      </c>
      <c r="O43" s="10">
        <f t="shared" si="13"/>
        <v>0</v>
      </c>
      <c r="P43" s="11">
        <f t="shared" si="14"/>
        <v>0</v>
      </c>
      <c r="Q43" s="12">
        <f t="shared" si="15"/>
        <v>495.3</v>
      </c>
      <c r="R43" s="12">
        <f t="shared" si="16"/>
        <v>495.3</v>
      </c>
      <c r="S43" s="17">
        <v>495.3</v>
      </c>
      <c r="T43" s="17">
        <f t="shared" si="6"/>
        <v>524522.70000000007</v>
      </c>
    </row>
    <row r="44" spans="1:20" ht="30.75" customHeight="1" x14ac:dyDescent="0.25">
      <c r="A44" s="5">
        <v>21</v>
      </c>
      <c r="B44" s="18" t="s">
        <v>28</v>
      </c>
      <c r="C44" s="44"/>
      <c r="D44" s="23">
        <v>1059</v>
      </c>
      <c r="E44" s="14">
        <v>277.3</v>
      </c>
      <c r="F44" s="7">
        <f t="shared" si="0"/>
        <v>293660.7</v>
      </c>
      <c r="G44" s="15"/>
      <c r="H44" s="15">
        <v>286.3</v>
      </c>
      <c r="I44" s="15">
        <v>286.33</v>
      </c>
      <c r="J44" s="15"/>
      <c r="K44" s="15"/>
      <c r="L44" s="15"/>
      <c r="M44" s="15"/>
      <c r="N44" s="9">
        <f t="shared" si="12"/>
        <v>286.315</v>
      </c>
      <c r="O44" s="10">
        <f t="shared" si="13"/>
        <v>2.1213203435577133E-2</v>
      </c>
      <c r="P44" s="11">
        <f t="shared" si="14"/>
        <v>7.4090436880977714E-5</v>
      </c>
      <c r="Q44" s="12">
        <f t="shared" si="15"/>
        <v>286.33621320343559</v>
      </c>
      <c r="R44" s="12">
        <f t="shared" si="16"/>
        <v>286.2937867965644</v>
      </c>
      <c r="S44" s="17">
        <v>286.32</v>
      </c>
      <c r="T44" s="17">
        <f t="shared" si="6"/>
        <v>303212.88</v>
      </c>
    </row>
    <row r="45" spans="1:20" ht="29.25" customHeight="1" x14ac:dyDescent="0.25">
      <c r="A45" s="6">
        <v>22</v>
      </c>
      <c r="B45" s="18" t="s">
        <v>29</v>
      </c>
      <c r="C45" s="44"/>
      <c r="D45" s="23">
        <v>1059</v>
      </c>
      <c r="E45" s="14">
        <v>441</v>
      </c>
      <c r="F45" s="7">
        <f t="shared" si="0"/>
        <v>467019</v>
      </c>
      <c r="G45" s="15"/>
      <c r="H45" s="15">
        <v>455.5</v>
      </c>
      <c r="I45" s="15">
        <v>455.53</v>
      </c>
      <c r="J45" s="15"/>
      <c r="K45" s="15"/>
      <c r="L45" s="15"/>
      <c r="M45" s="15"/>
      <c r="N45" s="9">
        <f t="shared" si="12"/>
        <v>455.51499999999999</v>
      </c>
      <c r="O45" s="10">
        <f t="shared" si="13"/>
        <v>2.1213203435577133E-2</v>
      </c>
      <c r="P45" s="11">
        <f t="shared" si="14"/>
        <v>4.6569714357545049E-5</v>
      </c>
      <c r="Q45" s="12">
        <f t="shared" si="15"/>
        <v>455.53621320343558</v>
      </c>
      <c r="R45" s="12">
        <f t="shared" si="16"/>
        <v>455.49378679656439</v>
      </c>
      <c r="S45" s="17">
        <v>455.52</v>
      </c>
      <c r="T45" s="17">
        <f t="shared" si="6"/>
        <v>482395.68</v>
      </c>
    </row>
    <row r="46" spans="1:20" ht="32.25" customHeight="1" x14ac:dyDescent="0.25">
      <c r="A46" s="5">
        <v>23</v>
      </c>
      <c r="B46" s="18" t="s">
        <v>30</v>
      </c>
      <c r="C46" s="44"/>
      <c r="D46" s="23">
        <v>1059</v>
      </c>
      <c r="E46" s="14">
        <v>100.8</v>
      </c>
      <c r="F46" s="7">
        <f t="shared" si="0"/>
        <v>106747.2</v>
      </c>
      <c r="G46" s="15"/>
      <c r="H46" s="15">
        <v>104.1</v>
      </c>
      <c r="I46" s="15">
        <v>104.12</v>
      </c>
      <c r="J46" s="15"/>
      <c r="K46" s="15"/>
      <c r="L46" s="15"/>
      <c r="M46" s="15"/>
      <c r="N46" s="9">
        <f t="shared" si="12"/>
        <v>104.11</v>
      </c>
      <c r="O46" s="10">
        <f t="shared" si="13"/>
        <v>1.4142135623738184E-2</v>
      </c>
      <c r="P46" s="11">
        <f t="shared" si="14"/>
        <v>1.3583839807644016E-4</v>
      </c>
      <c r="Q46" s="12">
        <f t="shared" si="15"/>
        <v>104.12414213562374</v>
      </c>
      <c r="R46" s="12">
        <f t="shared" si="16"/>
        <v>104.09585786437626</v>
      </c>
      <c r="S46" s="17">
        <v>104.11</v>
      </c>
      <c r="T46" s="17">
        <f t="shared" si="6"/>
        <v>110252.49</v>
      </c>
    </row>
    <row r="47" spans="1:20" ht="31.5" customHeight="1" x14ac:dyDescent="0.25">
      <c r="A47" s="6">
        <v>24</v>
      </c>
      <c r="B47" s="18" t="s">
        <v>31</v>
      </c>
      <c r="C47" s="44"/>
      <c r="D47" s="23">
        <v>1059</v>
      </c>
      <c r="E47" s="14">
        <v>340.2</v>
      </c>
      <c r="F47" s="7">
        <f t="shared" si="0"/>
        <v>360271.8</v>
      </c>
      <c r="G47" s="15"/>
      <c r="H47" s="15">
        <v>351.4</v>
      </c>
      <c r="I47" s="15">
        <v>351.41</v>
      </c>
      <c r="J47" s="15"/>
      <c r="K47" s="15"/>
      <c r="L47" s="15"/>
      <c r="M47" s="15"/>
      <c r="N47" s="9">
        <f t="shared" si="12"/>
        <v>351.40499999999997</v>
      </c>
      <c r="O47" s="10">
        <f t="shared" si="13"/>
        <v>7.0710678118992383E-3</v>
      </c>
      <c r="P47" s="11">
        <f t="shared" si="14"/>
        <v>2.0122274332747794E-5</v>
      </c>
      <c r="Q47" s="12">
        <f t="shared" si="15"/>
        <v>351.41207106781189</v>
      </c>
      <c r="R47" s="12">
        <f t="shared" si="16"/>
        <v>351.39792893218805</v>
      </c>
      <c r="S47" s="17">
        <v>351.41</v>
      </c>
      <c r="T47" s="17">
        <f t="shared" si="6"/>
        <v>372143.19</v>
      </c>
    </row>
    <row r="48" spans="1:20" ht="34.5" customHeight="1" x14ac:dyDescent="0.25">
      <c r="A48" s="5">
        <v>25</v>
      </c>
      <c r="B48" s="18" t="s">
        <v>32</v>
      </c>
      <c r="C48" s="44"/>
      <c r="D48" s="23">
        <v>1059</v>
      </c>
      <c r="E48" s="14">
        <v>1365</v>
      </c>
      <c r="F48" s="7">
        <f t="shared" si="0"/>
        <v>1445535</v>
      </c>
      <c r="G48" s="15"/>
      <c r="H48" s="15">
        <v>1410</v>
      </c>
      <c r="I48" s="15">
        <v>1409.98</v>
      </c>
      <c r="J48" s="15"/>
      <c r="K48" s="15"/>
      <c r="L48" s="15"/>
      <c r="M48" s="15"/>
      <c r="N48" s="9">
        <f t="shared" si="12"/>
        <v>1409.99</v>
      </c>
      <c r="O48" s="10">
        <f t="shared" si="13"/>
        <v>1.4142135623718088E-2</v>
      </c>
      <c r="P48" s="11">
        <f t="shared" si="14"/>
        <v>1.0029954555506129E-5</v>
      </c>
      <c r="Q48" s="12">
        <f t="shared" si="15"/>
        <v>1410.0041421356236</v>
      </c>
      <c r="R48" s="12">
        <f t="shared" si="16"/>
        <v>1409.9758578643764</v>
      </c>
      <c r="S48" s="17">
        <v>1409.99</v>
      </c>
      <c r="T48" s="17">
        <f t="shared" si="6"/>
        <v>1493179.41</v>
      </c>
    </row>
    <row r="49" spans="1:20" ht="48.75" customHeight="1" x14ac:dyDescent="0.25">
      <c r="A49" s="6">
        <v>26</v>
      </c>
      <c r="B49" s="18" t="s">
        <v>33</v>
      </c>
      <c r="C49" s="44"/>
      <c r="D49" s="23">
        <v>1059</v>
      </c>
      <c r="E49" s="14">
        <v>1246</v>
      </c>
      <c r="F49" s="7">
        <f t="shared" si="0"/>
        <v>1319514</v>
      </c>
      <c r="G49" s="15"/>
      <c r="H49" s="15">
        <v>1287.0999999999999</v>
      </c>
      <c r="I49" s="15">
        <v>1287.05</v>
      </c>
      <c r="J49" s="15"/>
      <c r="K49" s="15"/>
      <c r="L49" s="15"/>
      <c r="M49" s="15"/>
      <c r="N49" s="9">
        <f t="shared" si="12"/>
        <v>1287.0749999999998</v>
      </c>
      <c r="O49" s="10">
        <f t="shared" si="13"/>
        <v>3.5355339059295221E-2</v>
      </c>
      <c r="P49" s="11">
        <f t="shared" si="14"/>
        <v>2.7469525132020453E-5</v>
      </c>
      <c r="Q49" s="12">
        <f t="shared" si="15"/>
        <v>1287.1103553390592</v>
      </c>
      <c r="R49" s="12">
        <f t="shared" si="16"/>
        <v>1287.0396446609404</v>
      </c>
      <c r="S49" s="17">
        <v>1287.98</v>
      </c>
      <c r="T49" s="17">
        <f t="shared" si="6"/>
        <v>1363970.82</v>
      </c>
    </row>
    <row r="50" spans="1:20" ht="33.75" customHeight="1" x14ac:dyDescent="0.25">
      <c r="A50" s="5">
        <v>27</v>
      </c>
      <c r="B50" s="18" t="s">
        <v>34</v>
      </c>
      <c r="C50" s="45"/>
      <c r="D50" s="23">
        <v>1059</v>
      </c>
      <c r="E50" s="14">
        <v>1218</v>
      </c>
      <c r="F50" s="7">
        <f t="shared" si="0"/>
        <v>1289862</v>
      </c>
      <c r="G50" s="15"/>
      <c r="H50" s="15">
        <v>1258</v>
      </c>
      <c r="I50" s="42">
        <v>1257.95</v>
      </c>
      <c r="J50" s="15"/>
      <c r="K50" s="15"/>
      <c r="L50" s="15"/>
      <c r="M50" s="15"/>
      <c r="N50" s="9">
        <f t="shared" si="12"/>
        <v>1257.9749999999999</v>
      </c>
      <c r="O50" s="10">
        <f t="shared" si="13"/>
        <v>3.5355339059295221E-2</v>
      </c>
      <c r="P50" s="11">
        <f t="shared" si="14"/>
        <v>2.8104961592476181E-5</v>
      </c>
      <c r="Q50" s="12">
        <f t="shared" si="15"/>
        <v>1258.0103553390593</v>
      </c>
      <c r="R50" s="12">
        <f t="shared" si="16"/>
        <v>1257.9396446609405</v>
      </c>
      <c r="S50" s="17">
        <v>1257.98</v>
      </c>
      <c r="T50" s="17">
        <f t="shared" si="6"/>
        <v>1332200.82</v>
      </c>
    </row>
    <row r="51" spans="1:20" ht="33" customHeight="1" x14ac:dyDescent="0.25">
      <c r="A51" s="6">
        <v>28</v>
      </c>
      <c r="B51" s="18" t="s">
        <v>35</v>
      </c>
      <c r="C51" s="43" t="s">
        <v>22</v>
      </c>
      <c r="D51" s="23">
        <v>318</v>
      </c>
      <c r="E51" s="14">
        <v>266</v>
      </c>
      <c r="F51" s="7">
        <f t="shared" si="0"/>
        <v>84588</v>
      </c>
      <c r="G51" s="15">
        <v>366.67</v>
      </c>
      <c r="H51" s="15">
        <v>274.7</v>
      </c>
      <c r="I51" s="42">
        <v>274.72000000000003</v>
      </c>
      <c r="J51" s="15">
        <v>550</v>
      </c>
      <c r="K51" s="15"/>
      <c r="L51" s="15"/>
      <c r="M51" s="15"/>
      <c r="N51" s="9">
        <f t="shared" si="12"/>
        <v>366.52250000000004</v>
      </c>
      <c r="O51" s="10">
        <f t="shared" si="13"/>
        <v>129.77298804065487</v>
      </c>
      <c r="P51" s="11">
        <f t="shared" si="14"/>
        <v>0.35406554315398059</v>
      </c>
      <c r="Q51" s="12">
        <f t="shared" si="15"/>
        <v>496.2954880406549</v>
      </c>
      <c r="R51" s="12">
        <f t="shared" si="16"/>
        <v>236.74951195934517</v>
      </c>
      <c r="S51" s="17">
        <v>366.52</v>
      </c>
      <c r="T51" s="17">
        <f t="shared" si="6"/>
        <v>116553.36</v>
      </c>
    </row>
    <row r="52" spans="1:20" ht="36" customHeight="1" x14ac:dyDescent="0.25">
      <c r="A52" s="5">
        <v>29</v>
      </c>
      <c r="B52" s="18" t="s">
        <v>27</v>
      </c>
      <c r="C52" s="44"/>
      <c r="D52" s="23">
        <v>318</v>
      </c>
      <c r="E52" s="14">
        <v>619.5</v>
      </c>
      <c r="F52" s="7">
        <f t="shared" si="0"/>
        <v>197001</v>
      </c>
      <c r="G52" s="15"/>
      <c r="H52" s="15">
        <v>639.79999999999995</v>
      </c>
      <c r="I52" s="42">
        <v>639.82000000000005</v>
      </c>
      <c r="J52" s="15"/>
      <c r="K52" s="15"/>
      <c r="L52" s="15"/>
      <c r="M52" s="15"/>
      <c r="N52" s="9">
        <f t="shared" si="12"/>
        <v>639.80999999999995</v>
      </c>
      <c r="O52" s="10">
        <f t="shared" si="13"/>
        <v>1.4142135623798477E-2</v>
      </c>
      <c r="P52" s="11">
        <f t="shared" si="14"/>
        <v>2.2103648932962096E-5</v>
      </c>
      <c r="Q52" s="12">
        <f t="shared" si="15"/>
        <v>639.82414213562379</v>
      </c>
      <c r="R52" s="12">
        <f t="shared" si="16"/>
        <v>639.7958578643761</v>
      </c>
      <c r="S52" s="17">
        <v>639.80999999999995</v>
      </c>
      <c r="T52" s="17">
        <f t="shared" si="6"/>
        <v>203459.58</v>
      </c>
    </row>
    <row r="53" spans="1:20" ht="35.25" customHeight="1" x14ac:dyDescent="0.25">
      <c r="A53" s="6">
        <v>30</v>
      </c>
      <c r="B53" s="18" t="s">
        <v>28</v>
      </c>
      <c r="C53" s="44"/>
      <c r="D53" s="23">
        <v>318</v>
      </c>
      <c r="E53" s="14">
        <v>322</v>
      </c>
      <c r="F53" s="7">
        <f t="shared" si="0"/>
        <v>102396</v>
      </c>
      <c r="G53" s="15"/>
      <c r="H53" s="15">
        <v>332.6</v>
      </c>
      <c r="I53" s="42">
        <v>332.56</v>
      </c>
      <c r="J53" s="15"/>
      <c r="K53" s="15"/>
      <c r="L53" s="15"/>
      <c r="M53" s="15"/>
      <c r="N53" s="9">
        <f t="shared" si="12"/>
        <v>332.58000000000004</v>
      </c>
      <c r="O53" s="10">
        <f t="shared" si="13"/>
        <v>2.8284271247476369E-2</v>
      </c>
      <c r="P53" s="11">
        <f t="shared" si="14"/>
        <v>8.5045015477408034E-5</v>
      </c>
      <c r="Q53" s="12">
        <f t="shared" si="15"/>
        <v>332.6082842712475</v>
      </c>
      <c r="R53" s="12">
        <f t="shared" si="16"/>
        <v>332.55171572875258</v>
      </c>
      <c r="S53" s="17">
        <v>332.58</v>
      </c>
      <c r="T53" s="17">
        <f t="shared" si="6"/>
        <v>105760.43999999999</v>
      </c>
    </row>
    <row r="54" spans="1:20" ht="35.25" customHeight="1" x14ac:dyDescent="0.25">
      <c r="A54" s="5">
        <v>31</v>
      </c>
      <c r="B54" s="18" t="s">
        <v>38</v>
      </c>
      <c r="C54" s="44"/>
      <c r="D54" s="23">
        <v>318</v>
      </c>
      <c r="E54" s="14">
        <v>579.6</v>
      </c>
      <c r="F54" s="7">
        <f t="shared" si="0"/>
        <v>184312.80000000002</v>
      </c>
      <c r="G54" s="15"/>
      <c r="H54" s="15">
        <v>598.6</v>
      </c>
      <c r="I54" s="42">
        <v>598.61</v>
      </c>
      <c r="J54" s="15"/>
      <c r="K54" s="15"/>
      <c r="L54" s="15"/>
      <c r="M54" s="15"/>
      <c r="N54" s="9">
        <f t="shared" si="12"/>
        <v>598.60500000000002</v>
      </c>
      <c r="O54" s="10">
        <f t="shared" si="13"/>
        <v>7.0710678118590439E-3</v>
      </c>
      <c r="P54" s="11">
        <f t="shared" si="14"/>
        <v>1.1812577261898987E-5</v>
      </c>
      <c r="Q54" s="12">
        <f t="shared" si="15"/>
        <v>598.61207106781183</v>
      </c>
      <c r="R54" s="12">
        <f t="shared" si="16"/>
        <v>598.59792893218821</v>
      </c>
      <c r="S54" s="17">
        <v>598.61</v>
      </c>
      <c r="T54" s="17">
        <f t="shared" si="6"/>
        <v>190357.98</v>
      </c>
    </row>
    <row r="55" spans="1:20" ht="31.5" customHeight="1" x14ac:dyDescent="0.25">
      <c r="A55" s="6">
        <v>32</v>
      </c>
      <c r="B55" s="18" t="s">
        <v>30</v>
      </c>
      <c r="C55" s="44"/>
      <c r="D55" s="23">
        <v>318</v>
      </c>
      <c r="E55" s="14">
        <v>105</v>
      </c>
      <c r="F55" s="7">
        <f t="shared" si="0"/>
        <v>33390</v>
      </c>
      <c r="G55" s="15"/>
      <c r="H55" s="15">
        <v>108.4</v>
      </c>
      <c r="I55" s="42">
        <v>108.44</v>
      </c>
      <c r="J55" s="15"/>
      <c r="K55" s="15"/>
      <c r="L55" s="15"/>
      <c r="M55" s="15"/>
      <c r="N55" s="9">
        <f t="shared" si="12"/>
        <v>108.42</v>
      </c>
      <c r="O55" s="10">
        <f t="shared" si="13"/>
        <v>2.8284271247456274E-2</v>
      </c>
      <c r="P55" s="11">
        <f t="shared" si="14"/>
        <v>2.6087687924235633E-4</v>
      </c>
      <c r="Q55" s="12">
        <f t="shared" si="15"/>
        <v>108.44828427124746</v>
      </c>
      <c r="R55" s="12">
        <f t="shared" si="16"/>
        <v>108.39171572875254</v>
      </c>
      <c r="S55" s="17">
        <v>108.42</v>
      </c>
      <c r="T55" s="17">
        <f t="shared" si="6"/>
        <v>34477.56</v>
      </c>
    </row>
    <row r="56" spans="1:20" ht="27.75" customHeight="1" x14ac:dyDescent="0.25">
      <c r="A56" s="5">
        <v>33</v>
      </c>
      <c r="B56" s="18" t="s">
        <v>31</v>
      </c>
      <c r="C56" s="44"/>
      <c r="D56" s="23">
        <v>318</v>
      </c>
      <c r="E56" s="14">
        <v>455</v>
      </c>
      <c r="F56" s="7">
        <f t="shared" si="0"/>
        <v>144690</v>
      </c>
      <c r="G56" s="15"/>
      <c r="H56" s="15">
        <v>469.9</v>
      </c>
      <c r="I56" s="42">
        <v>469.92</v>
      </c>
      <c r="J56" s="15"/>
      <c r="K56" s="15"/>
      <c r="L56" s="15"/>
      <c r="M56" s="15"/>
      <c r="N56" s="9">
        <f t="shared" si="12"/>
        <v>469.90999999999997</v>
      </c>
      <c r="O56" s="10">
        <f t="shared" si="13"/>
        <v>1.4142135623758283E-2</v>
      </c>
      <c r="P56" s="11">
        <f t="shared" si="14"/>
        <v>3.0095413214782157E-5</v>
      </c>
      <c r="Q56" s="12">
        <f t="shared" si="15"/>
        <v>469.92414213562375</v>
      </c>
      <c r="R56" s="12">
        <f t="shared" si="16"/>
        <v>469.89585786437618</v>
      </c>
      <c r="S56" s="17">
        <v>469.91</v>
      </c>
      <c r="T56" s="17">
        <f t="shared" si="6"/>
        <v>149431.38</v>
      </c>
    </row>
    <row r="57" spans="1:20" ht="43.5" customHeight="1" x14ac:dyDescent="0.25">
      <c r="A57" s="6">
        <v>34</v>
      </c>
      <c r="B57" s="18" t="s">
        <v>32</v>
      </c>
      <c r="C57" s="44"/>
      <c r="D57" s="23">
        <v>318</v>
      </c>
      <c r="E57" s="14">
        <v>3640</v>
      </c>
      <c r="F57" s="7">
        <f t="shared" si="0"/>
        <v>1157520</v>
      </c>
      <c r="G57" s="15"/>
      <c r="H57" s="15">
        <v>3759.6</v>
      </c>
      <c r="I57" s="42">
        <v>3759.61</v>
      </c>
      <c r="J57" s="15"/>
      <c r="K57" s="15"/>
      <c r="L57" s="15"/>
      <c r="M57" s="15"/>
      <c r="N57" s="9">
        <f t="shared" si="12"/>
        <v>3759.605</v>
      </c>
      <c r="O57" s="10">
        <f t="shared" si="13"/>
        <v>7.0710678120198215E-3</v>
      </c>
      <c r="P57" s="11">
        <f t="shared" si="14"/>
        <v>1.8808007256134145E-6</v>
      </c>
      <c r="Q57" s="12">
        <f t="shared" si="15"/>
        <v>3759.6120710678119</v>
      </c>
      <c r="R57" s="12">
        <f t="shared" si="16"/>
        <v>3759.5979289321881</v>
      </c>
      <c r="S57" s="17">
        <v>3759.61</v>
      </c>
      <c r="T57" s="17">
        <f t="shared" si="6"/>
        <v>1195555.98</v>
      </c>
    </row>
    <row r="58" spans="1:20" ht="39" customHeight="1" x14ac:dyDescent="0.25">
      <c r="A58" s="5">
        <v>35</v>
      </c>
      <c r="B58" s="18" t="s">
        <v>33</v>
      </c>
      <c r="C58" s="44"/>
      <c r="D58" s="23">
        <v>318</v>
      </c>
      <c r="E58" s="14">
        <v>3500</v>
      </c>
      <c r="F58" s="7">
        <f t="shared" si="0"/>
        <v>1113000</v>
      </c>
      <c r="G58" s="15"/>
      <c r="H58" s="15">
        <v>3615.3</v>
      </c>
      <c r="I58" s="42">
        <v>3615.32</v>
      </c>
      <c r="J58" s="15"/>
      <c r="K58" s="15"/>
      <c r="L58" s="15"/>
      <c r="M58" s="15"/>
      <c r="N58" s="9">
        <f t="shared" si="12"/>
        <v>3615.3100000000004</v>
      </c>
      <c r="O58" s="10">
        <f t="shared" si="13"/>
        <v>1.4142135623718088E-2</v>
      </c>
      <c r="P58" s="11">
        <f t="shared" si="14"/>
        <v>3.911735265777509E-6</v>
      </c>
      <c r="Q58" s="12">
        <f t="shared" si="15"/>
        <v>3615.3241421356242</v>
      </c>
      <c r="R58" s="12">
        <f t="shared" si="16"/>
        <v>3615.2958578643766</v>
      </c>
      <c r="S58" s="17">
        <v>3615.31</v>
      </c>
      <c r="T58" s="17">
        <f t="shared" si="6"/>
        <v>1149668.58</v>
      </c>
    </row>
    <row r="59" spans="1:20" ht="33" customHeight="1" x14ac:dyDescent="0.25">
      <c r="A59" s="24">
        <v>36</v>
      </c>
      <c r="B59" s="22" t="s">
        <v>42</v>
      </c>
      <c r="C59" s="44"/>
      <c r="D59" s="25">
        <v>318</v>
      </c>
      <c r="E59" s="26">
        <v>3376.5</v>
      </c>
      <c r="F59" s="27">
        <f t="shared" si="0"/>
        <v>1073727</v>
      </c>
      <c r="G59" s="28"/>
      <c r="H59" s="15">
        <v>3488.1</v>
      </c>
      <c r="I59" s="42">
        <v>3488.05</v>
      </c>
      <c r="J59" s="28"/>
      <c r="K59" s="28"/>
      <c r="L59" s="28"/>
      <c r="M59" s="28"/>
      <c r="N59" s="9">
        <f t="shared" si="12"/>
        <v>3488.0749999999998</v>
      </c>
      <c r="O59" s="10">
        <f t="shared" si="13"/>
        <v>3.535533905913444E-2</v>
      </c>
      <c r="P59" s="11">
        <f t="shared" si="14"/>
        <v>1.0136060451433653E-5</v>
      </c>
      <c r="Q59" s="12">
        <f t="shared" si="15"/>
        <v>3488.110355339059</v>
      </c>
      <c r="R59" s="12">
        <f t="shared" si="16"/>
        <v>3488.0396446609407</v>
      </c>
      <c r="S59" s="29">
        <v>3488.08</v>
      </c>
      <c r="T59" s="29">
        <f t="shared" si="6"/>
        <v>1109209.44</v>
      </c>
    </row>
    <row r="60" spans="1:20" ht="33" customHeight="1" x14ac:dyDescent="0.25">
      <c r="A60" s="77" t="s">
        <v>65</v>
      </c>
      <c r="B60" s="78"/>
      <c r="C60" s="78"/>
      <c r="D60" s="78"/>
      <c r="E60" s="79"/>
      <c r="F60" s="15">
        <f>SUM(F44:F59)</f>
        <v>9373234.5</v>
      </c>
      <c r="G60" s="80" t="s">
        <v>15</v>
      </c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2"/>
      <c r="T60" s="76">
        <f>SUM(T44:T59)</f>
        <v>9711829.5899999999</v>
      </c>
    </row>
    <row r="61" spans="1:20" ht="21.75" customHeight="1" x14ac:dyDescent="0.25">
      <c r="A61" s="70" t="s">
        <v>46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0" ht="33" customHeight="1" x14ac:dyDescent="0.25">
      <c r="A62" s="5">
        <v>1</v>
      </c>
      <c r="B62" s="18" t="s">
        <v>19</v>
      </c>
      <c r="C62" s="19">
        <v>9000</v>
      </c>
      <c r="D62" s="23">
        <v>259</v>
      </c>
      <c r="E62" s="7">
        <v>402.65</v>
      </c>
      <c r="F62" s="14">
        <f t="shared" si="0"/>
        <v>104286.34999999999</v>
      </c>
      <c r="G62" s="38">
        <v>802</v>
      </c>
      <c r="H62" s="40">
        <v>490</v>
      </c>
      <c r="I62" s="38">
        <v>484.46</v>
      </c>
      <c r="J62" s="38">
        <v>620</v>
      </c>
      <c r="K62" s="38"/>
      <c r="L62" s="38"/>
      <c r="M62" s="38"/>
      <c r="N62" s="9">
        <f t="shared" ref="N62" si="17">AVERAGE(G62,H62,I62,J62,K62,L62,M62)</f>
        <v>599.11500000000001</v>
      </c>
      <c r="O62" s="10">
        <f t="shared" ref="O62" si="18">STDEV(G62,H62,I62,J62,K62,L62,M62)</f>
        <v>149.05296452380048</v>
      </c>
      <c r="P62" s="11">
        <f t="shared" ref="P62" si="19">O62/N62</f>
        <v>0.24878857068142257</v>
      </c>
      <c r="Q62" s="12">
        <f t="shared" ref="Q62" si="20">N62+O62</f>
        <v>748.16796452380049</v>
      </c>
      <c r="R62" s="12">
        <f t="shared" ref="R62" si="21">N62-O62</f>
        <v>450.06203547619953</v>
      </c>
      <c r="S62" s="13">
        <v>599.12</v>
      </c>
      <c r="T62" s="13">
        <f>S62*D62</f>
        <v>155172.07999999999</v>
      </c>
    </row>
    <row r="63" spans="1:20" ht="33" customHeight="1" x14ac:dyDescent="0.25">
      <c r="A63" s="6">
        <v>2</v>
      </c>
      <c r="B63" s="20" t="s">
        <v>19</v>
      </c>
      <c r="C63" s="20" t="s">
        <v>20</v>
      </c>
      <c r="D63" s="23">
        <v>614</v>
      </c>
      <c r="E63" s="14">
        <v>408.7</v>
      </c>
      <c r="F63" s="14">
        <f t="shared" si="0"/>
        <v>250941.8</v>
      </c>
      <c r="G63" s="39">
        <v>802</v>
      </c>
      <c r="H63" s="40">
        <v>492</v>
      </c>
      <c r="I63" s="39">
        <v>491.69</v>
      </c>
      <c r="J63" s="39">
        <v>620</v>
      </c>
      <c r="K63" s="38"/>
      <c r="L63" s="38"/>
      <c r="M63" s="38"/>
      <c r="N63" s="9">
        <f t="shared" ref="N63:N81" si="22">AVERAGE(G63,H63,I63,J63,K63,L63,M63)</f>
        <v>601.42250000000001</v>
      </c>
      <c r="O63" s="10">
        <f t="shared" ref="O63:O81" si="23">STDEV(G63,H63,I63,J63,K63,L63,M63)</f>
        <v>146.73213925949094</v>
      </c>
      <c r="P63" s="11">
        <f t="shared" ref="P63:P81" si="24">O63/N63</f>
        <v>0.24397514103561296</v>
      </c>
      <c r="Q63" s="12">
        <f t="shared" ref="Q63:Q81" si="25">N63+O63</f>
        <v>748.15463925949098</v>
      </c>
      <c r="R63" s="12">
        <f t="shared" ref="R63:R81" si="26">N63-O63</f>
        <v>454.69036074050905</v>
      </c>
      <c r="S63" s="17">
        <v>601.41999999999996</v>
      </c>
      <c r="T63" s="13">
        <f t="shared" ref="T63:T127" si="27">S63*D63</f>
        <v>369271.87999999995</v>
      </c>
    </row>
    <row r="64" spans="1:20" ht="33" customHeight="1" x14ac:dyDescent="0.25">
      <c r="A64" s="5">
        <v>3</v>
      </c>
      <c r="B64" s="20" t="s">
        <v>19</v>
      </c>
      <c r="C64" s="20" t="s">
        <v>21</v>
      </c>
      <c r="D64" s="23">
        <v>408</v>
      </c>
      <c r="E64" s="14">
        <v>510.8</v>
      </c>
      <c r="F64" s="14">
        <f t="shared" si="0"/>
        <v>208406.39999999999</v>
      </c>
      <c r="G64" s="39">
        <v>802</v>
      </c>
      <c r="H64" s="41">
        <v>615</v>
      </c>
      <c r="I64" s="39">
        <v>614.61</v>
      </c>
      <c r="J64" s="39">
        <v>800</v>
      </c>
      <c r="K64" s="38"/>
      <c r="L64" s="38"/>
      <c r="M64" s="38"/>
      <c r="N64" s="9">
        <f t="shared" si="22"/>
        <v>707.90250000000003</v>
      </c>
      <c r="O64" s="10">
        <f t="shared" si="23"/>
        <v>107.50295201373113</v>
      </c>
      <c r="P64" s="11">
        <f t="shared" si="24"/>
        <v>0.15186124079761143</v>
      </c>
      <c r="Q64" s="12">
        <f t="shared" si="25"/>
        <v>815.40545201373118</v>
      </c>
      <c r="R64" s="12">
        <f t="shared" si="26"/>
        <v>600.39954798626889</v>
      </c>
      <c r="S64" s="17">
        <v>707.9</v>
      </c>
      <c r="T64" s="13">
        <f t="shared" si="27"/>
        <v>288823.2</v>
      </c>
    </row>
    <row r="65" spans="1:20" ht="33" customHeight="1" x14ac:dyDescent="0.25">
      <c r="A65" s="6">
        <v>4</v>
      </c>
      <c r="B65" s="20" t="s">
        <v>19</v>
      </c>
      <c r="C65" s="20" t="s">
        <v>22</v>
      </c>
      <c r="D65" s="23">
        <v>278</v>
      </c>
      <c r="E65" s="14">
        <v>811.3</v>
      </c>
      <c r="F65" s="14">
        <f t="shared" si="0"/>
        <v>225541.4</v>
      </c>
      <c r="G65" s="39"/>
      <c r="H65" s="39">
        <v>980</v>
      </c>
      <c r="I65" s="39">
        <v>976.14</v>
      </c>
      <c r="J65" s="39">
        <v>2000</v>
      </c>
      <c r="K65" s="38"/>
      <c r="L65" s="38"/>
      <c r="M65" s="38"/>
      <c r="N65" s="9">
        <f t="shared" si="22"/>
        <v>1318.7133333333334</v>
      </c>
      <c r="O65" s="10">
        <f t="shared" si="23"/>
        <v>590.01471721757366</v>
      </c>
      <c r="P65" s="11">
        <f t="shared" si="24"/>
        <v>0.447416964933678</v>
      </c>
      <c r="Q65" s="12">
        <f t="shared" si="25"/>
        <v>1908.728050550907</v>
      </c>
      <c r="R65" s="12">
        <f t="shared" si="26"/>
        <v>728.69861611575971</v>
      </c>
      <c r="S65" s="17">
        <v>1318.71</v>
      </c>
      <c r="T65" s="13">
        <f t="shared" si="27"/>
        <v>366601.38</v>
      </c>
    </row>
    <row r="66" spans="1:20" ht="33" customHeight="1" x14ac:dyDescent="0.25">
      <c r="A66" s="5">
        <v>5</v>
      </c>
      <c r="B66" s="20" t="s">
        <v>23</v>
      </c>
      <c r="C66" s="19">
        <v>9000</v>
      </c>
      <c r="D66" s="23">
        <v>206</v>
      </c>
      <c r="E66" s="14">
        <v>183.7</v>
      </c>
      <c r="F66" s="14">
        <f t="shared" si="0"/>
        <v>37842.199999999997</v>
      </c>
      <c r="G66" s="39">
        <v>334.7</v>
      </c>
      <c r="H66" s="41">
        <v>225</v>
      </c>
      <c r="I66" s="39">
        <v>220.98</v>
      </c>
      <c r="J66" s="39">
        <v>200</v>
      </c>
      <c r="K66" s="38"/>
      <c r="L66" s="38"/>
      <c r="M66" s="38"/>
      <c r="N66" s="9">
        <f t="shared" si="22"/>
        <v>245.17000000000002</v>
      </c>
      <c r="O66" s="10">
        <f t="shared" si="23"/>
        <v>60.684799854109428</v>
      </c>
      <c r="P66" s="11">
        <f t="shared" si="24"/>
        <v>0.24752131114781345</v>
      </c>
      <c r="Q66" s="12">
        <f t="shared" si="25"/>
        <v>305.85479985410944</v>
      </c>
      <c r="R66" s="12">
        <f t="shared" si="26"/>
        <v>184.48520014589059</v>
      </c>
      <c r="S66" s="17">
        <v>245.17</v>
      </c>
      <c r="T66" s="13">
        <f t="shared" si="27"/>
        <v>50505.02</v>
      </c>
    </row>
    <row r="67" spans="1:20" ht="33" customHeight="1" x14ac:dyDescent="0.25">
      <c r="A67" s="6">
        <v>6</v>
      </c>
      <c r="B67" s="20" t="s">
        <v>23</v>
      </c>
      <c r="C67" s="20" t="s">
        <v>20</v>
      </c>
      <c r="D67" s="23">
        <v>622</v>
      </c>
      <c r="E67" s="14">
        <v>183.7</v>
      </c>
      <c r="F67" s="14">
        <f t="shared" si="0"/>
        <v>114261.4</v>
      </c>
      <c r="G67" s="39">
        <v>334.7</v>
      </c>
      <c r="H67" s="39">
        <v>225</v>
      </c>
      <c r="I67" s="39">
        <v>220.98</v>
      </c>
      <c r="J67" s="39">
        <v>200</v>
      </c>
      <c r="K67" s="38"/>
      <c r="L67" s="38"/>
      <c r="M67" s="38"/>
      <c r="N67" s="9">
        <f t="shared" si="22"/>
        <v>245.17000000000002</v>
      </c>
      <c r="O67" s="10">
        <f t="shared" si="23"/>
        <v>60.684799854109428</v>
      </c>
      <c r="P67" s="11">
        <f t="shared" si="24"/>
        <v>0.24752131114781345</v>
      </c>
      <c r="Q67" s="12">
        <f t="shared" si="25"/>
        <v>305.85479985410944</v>
      </c>
      <c r="R67" s="12">
        <f t="shared" si="26"/>
        <v>184.48520014589059</v>
      </c>
      <c r="S67" s="17">
        <v>245.17</v>
      </c>
      <c r="T67" s="13">
        <f t="shared" si="27"/>
        <v>152495.74</v>
      </c>
    </row>
    <row r="68" spans="1:20" ht="33" customHeight="1" x14ac:dyDescent="0.25">
      <c r="A68" s="5">
        <v>7</v>
      </c>
      <c r="B68" s="20" t="s">
        <v>23</v>
      </c>
      <c r="C68" s="20" t="s">
        <v>21</v>
      </c>
      <c r="D68" s="23">
        <v>415</v>
      </c>
      <c r="E68" s="14">
        <v>360.6</v>
      </c>
      <c r="F68" s="14">
        <f t="shared" si="0"/>
        <v>149649</v>
      </c>
      <c r="G68" s="39">
        <v>334.7</v>
      </c>
      <c r="H68" s="41">
        <v>435</v>
      </c>
      <c r="I68" s="39">
        <v>433.84</v>
      </c>
      <c r="J68" s="39"/>
      <c r="K68" s="38"/>
      <c r="L68" s="38"/>
      <c r="M68" s="38"/>
      <c r="N68" s="9">
        <f t="shared" si="22"/>
        <v>401.18</v>
      </c>
      <c r="O68" s="10">
        <f t="shared" si="23"/>
        <v>57.576290259098755</v>
      </c>
      <c r="P68" s="11">
        <f t="shared" si="24"/>
        <v>0.14351734946681977</v>
      </c>
      <c r="Q68" s="12">
        <f t="shared" si="25"/>
        <v>458.75629025909876</v>
      </c>
      <c r="R68" s="12">
        <f t="shared" si="26"/>
        <v>343.60370974090125</v>
      </c>
      <c r="S68" s="17">
        <v>401.18</v>
      </c>
      <c r="T68" s="13">
        <f t="shared" si="27"/>
        <v>166489.70000000001</v>
      </c>
    </row>
    <row r="69" spans="1:20" ht="33" customHeight="1" x14ac:dyDescent="0.25">
      <c r="A69" s="6">
        <v>8</v>
      </c>
      <c r="B69" s="20" t="s">
        <v>23</v>
      </c>
      <c r="C69" s="20" t="s">
        <v>22</v>
      </c>
      <c r="D69" s="23">
        <v>283</v>
      </c>
      <c r="E69" s="14">
        <v>564.9</v>
      </c>
      <c r="F69" s="14">
        <f t="shared" si="0"/>
        <v>159866.69999999998</v>
      </c>
      <c r="G69" s="39"/>
      <c r="H69" s="39">
        <v>680</v>
      </c>
      <c r="I69" s="39">
        <v>679.68</v>
      </c>
      <c r="J69" s="39"/>
      <c r="K69" s="38"/>
      <c r="L69" s="38"/>
      <c r="M69" s="38"/>
      <c r="N69" s="9">
        <f t="shared" si="22"/>
        <v>679.83999999999992</v>
      </c>
      <c r="O69" s="10">
        <f t="shared" si="23"/>
        <v>0.2262741699797306</v>
      </c>
      <c r="P69" s="11">
        <f t="shared" si="24"/>
        <v>3.3283444631050044E-4</v>
      </c>
      <c r="Q69" s="12">
        <f t="shared" si="25"/>
        <v>680.06627416997969</v>
      </c>
      <c r="R69" s="12">
        <f t="shared" si="26"/>
        <v>679.61372583002014</v>
      </c>
      <c r="S69" s="17">
        <v>679.84</v>
      </c>
      <c r="T69" s="13">
        <f t="shared" si="27"/>
        <v>192394.72</v>
      </c>
    </row>
    <row r="70" spans="1:20" ht="33" customHeight="1" x14ac:dyDescent="0.25">
      <c r="A70" s="5">
        <v>9</v>
      </c>
      <c r="B70" s="20" t="s">
        <v>24</v>
      </c>
      <c r="C70" s="19">
        <v>9000</v>
      </c>
      <c r="D70" s="23">
        <v>386</v>
      </c>
      <c r="E70" s="14">
        <v>279.45</v>
      </c>
      <c r="F70" s="14">
        <f t="shared" si="0"/>
        <v>107867.7</v>
      </c>
      <c r="G70" s="39"/>
      <c r="H70" s="41">
        <v>338</v>
      </c>
      <c r="I70" s="39">
        <v>336.23</v>
      </c>
      <c r="J70" s="39"/>
      <c r="K70" s="38"/>
      <c r="L70" s="38"/>
      <c r="M70" s="38"/>
      <c r="N70" s="9">
        <f t="shared" si="22"/>
        <v>337.11500000000001</v>
      </c>
      <c r="O70" s="10">
        <f t="shared" si="23"/>
        <v>1.2515790027001763</v>
      </c>
      <c r="P70" s="11">
        <f t="shared" si="24"/>
        <v>3.7126173641047603E-3</v>
      </c>
      <c r="Q70" s="12">
        <f t="shared" si="25"/>
        <v>338.36657900270018</v>
      </c>
      <c r="R70" s="12">
        <f t="shared" si="26"/>
        <v>335.86342099729984</v>
      </c>
      <c r="S70" s="17">
        <v>337.12</v>
      </c>
      <c r="T70" s="13">
        <f t="shared" si="27"/>
        <v>130128.32000000001</v>
      </c>
    </row>
    <row r="71" spans="1:20" ht="33" customHeight="1" x14ac:dyDescent="0.25">
      <c r="A71" s="6">
        <v>10</v>
      </c>
      <c r="B71" s="21" t="s">
        <v>24</v>
      </c>
      <c r="C71" s="21" t="s">
        <v>20</v>
      </c>
      <c r="D71" s="23">
        <v>1172</v>
      </c>
      <c r="E71" s="14">
        <v>279.45</v>
      </c>
      <c r="F71" s="14">
        <f t="shared" si="0"/>
        <v>327515.39999999997</v>
      </c>
      <c r="G71" s="39"/>
      <c r="H71" s="39">
        <v>338</v>
      </c>
      <c r="I71" s="39">
        <v>336.23</v>
      </c>
      <c r="J71" s="39"/>
      <c r="K71" s="38"/>
      <c r="L71" s="38"/>
      <c r="M71" s="38"/>
      <c r="N71" s="9">
        <f t="shared" si="22"/>
        <v>337.11500000000001</v>
      </c>
      <c r="O71" s="10">
        <f t="shared" si="23"/>
        <v>1.2515790027001763</v>
      </c>
      <c r="P71" s="11">
        <f t="shared" si="24"/>
        <v>3.7126173641047603E-3</v>
      </c>
      <c r="Q71" s="12">
        <f t="shared" si="25"/>
        <v>338.36657900270018</v>
      </c>
      <c r="R71" s="12">
        <f t="shared" si="26"/>
        <v>335.86342099729984</v>
      </c>
      <c r="S71" s="17">
        <v>337.12</v>
      </c>
      <c r="T71" s="13">
        <f t="shared" si="27"/>
        <v>395104.64</v>
      </c>
    </row>
    <row r="72" spans="1:20" ht="33" customHeight="1" x14ac:dyDescent="0.25">
      <c r="A72" s="5">
        <v>11</v>
      </c>
      <c r="B72" s="20" t="s">
        <v>24</v>
      </c>
      <c r="C72" s="20" t="s">
        <v>21</v>
      </c>
      <c r="D72" s="23">
        <v>507</v>
      </c>
      <c r="E72" s="14">
        <v>383.1</v>
      </c>
      <c r="F72" s="14">
        <f t="shared" si="0"/>
        <v>194231.7</v>
      </c>
      <c r="G72" s="39"/>
      <c r="H72" s="39">
        <v>460</v>
      </c>
      <c r="I72" s="39">
        <v>460.95</v>
      </c>
      <c r="J72" s="39"/>
      <c r="K72" s="38"/>
      <c r="L72" s="38"/>
      <c r="M72" s="38"/>
      <c r="N72" s="9">
        <f t="shared" si="22"/>
        <v>460.47500000000002</v>
      </c>
      <c r="O72" s="10">
        <f t="shared" si="23"/>
        <v>0.67175144212721216</v>
      </c>
      <c r="P72" s="11">
        <f t="shared" si="24"/>
        <v>1.458822828877164E-3</v>
      </c>
      <c r="Q72" s="12">
        <f t="shared" si="25"/>
        <v>461.14675144212725</v>
      </c>
      <c r="R72" s="12">
        <f t="shared" si="26"/>
        <v>459.80324855787279</v>
      </c>
      <c r="S72" s="17">
        <v>460.48</v>
      </c>
      <c r="T72" s="13">
        <f t="shared" si="27"/>
        <v>233463.36000000002</v>
      </c>
    </row>
    <row r="73" spans="1:20" ht="33" customHeight="1" x14ac:dyDescent="0.25">
      <c r="A73" s="6">
        <v>12</v>
      </c>
      <c r="B73" s="20" t="s">
        <v>24</v>
      </c>
      <c r="C73" s="20" t="s">
        <v>22</v>
      </c>
      <c r="D73" s="23">
        <v>334</v>
      </c>
      <c r="E73" s="14">
        <v>495.8</v>
      </c>
      <c r="F73" s="14">
        <f t="shared" ref="F73:F81" si="28">E73*D73</f>
        <v>165597.20000000001</v>
      </c>
      <c r="G73" s="39"/>
      <c r="H73" s="41">
        <v>590</v>
      </c>
      <c r="I73" s="39">
        <v>596.52</v>
      </c>
      <c r="J73" s="39">
        <v>600</v>
      </c>
      <c r="K73" s="38"/>
      <c r="L73" s="38"/>
      <c r="M73" s="38"/>
      <c r="N73" s="9">
        <f t="shared" si="22"/>
        <v>595.50666666666666</v>
      </c>
      <c r="O73" s="10">
        <f t="shared" si="23"/>
        <v>5.0764291912064836</v>
      </c>
      <c r="P73" s="11">
        <f t="shared" si="24"/>
        <v>8.5245547621182246E-3</v>
      </c>
      <c r="Q73" s="12">
        <f t="shared" si="25"/>
        <v>600.5830958578731</v>
      </c>
      <c r="R73" s="12">
        <f t="shared" si="26"/>
        <v>590.43023747546022</v>
      </c>
      <c r="S73" s="17">
        <v>595.51</v>
      </c>
      <c r="T73" s="13">
        <f t="shared" si="27"/>
        <v>198900.34</v>
      </c>
    </row>
    <row r="74" spans="1:20" ht="33" customHeight="1" x14ac:dyDescent="0.25">
      <c r="A74" s="5">
        <v>13</v>
      </c>
      <c r="B74" s="20" t="s">
        <v>25</v>
      </c>
      <c r="C74" s="19">
        <v>9000</v>
      </c>
      <c r="D74" s="23">
        <v>266</v>
      </c>
      <c r="E74" s="14">
        <v>510.83</v>
      </c>
      <c r="F74" s="14">
        <f t="shared" si="28"/>
        <v>135880.78</v>
      </c>
      <c r="G74" s="39"/>
      <c r="H74" s="39">
        <v>615</v>
      </c>
      <c r="I74" s="39">
        <v>614.61</v>
      </c>
      <c r="J74" s="39"/>
      <c r="K74" s="38"/>
      <c r="L74" s="38"/>
      <c r="M74" s="38"/>
      <c r="N74" s="9">
        <f t="shared" si="22"/>
        <v>614.80500000000006</v>
      </c>
      <c r="O74" s="10">
        <f t="shared" si="23"/>
        <v>0.2757716446627439</v>
      </c>
      <c r="P74" s="11">
        <f t="shared" si="24"/>
        <v>4.4855140192865035E-4</v>
      </c>
      <c r="Q74" s="12">
        <f t="shared" si="25"/>
        <v>615.08077164466283</v>
      </c>
      <c r="R74" s="12">
        <f t="shared" si="26"/>
        <v>614.5292283553373</v>
      </c>
      <c r="S74" s="17">
        <v>614.80999999999995</v>
      </c>
      <c r="T74" s="13">
        <f t="shared" si="27"/>
        <v>163539.46</v>
      </c>
    </row>
    <row r="75" spans="1:20" ht="33" customHeight="1" x14ac:dyDescent="0.25">
      <c r="A75" s="6">
        <v>14</v>
      </c>
      <c r="B75" s="20" t="s">
        <v>25</v>
      </c>
      <c r="C75" s="20" t="s">
        <v>20</v>
      </c>
      <c r="D75" s="23">
        <v>992</v>
      </c>
      <c r="E75" s="14">
        <v>510.83</v>
      </c>
      <c r="F75" s="14">
        <f t="shared" si="28"/>
        <v>506743.36</v>
      </c>
      <c r="G75" s="39"/>
      <c r="H75" s="39">
        <v>615</v>
      </c>
      <c r="I75" s="39">
        <v>614.61</v>
      </c>
      <c r="J75" s="39"/>
      <c r="K75" s="38"/>
      <c r="L75" s="38"/>
      <c r="M75" s="38"/>
      <c r="N75" s="9">
        <f t="shared" si="22"/>
        <v>614.80500000000006</v>
      </c>
      <c r="O75" s="10">
        <f t="shared" si="23"/>
        <v>0.2757716446627439</v>
      </c>
      <c r="P75" s="11">
        <f t="shared" si="24"/>
        <v>4.4855140192865035E-4</v>
      </c>
      <c r="Q75" s="12">
        <f t="shared" si="25"/>
        <v>615.08077164466283</v>
      </c>
      <c r="R75" s="12">
        <f t="shared" si="26"/>
        <v>614.5292283553373</v>
      </c>
      <c r="S75" s="17">
        <v>614.80999999999995</v>
      </c>
      <c r="T75" s="13">
        <f t="shared" si="27"/>
        <v>609891.5199999999</v>
      </c>
    </row>
    <row r="76" spans="1:20" ht="33" customHeight="1" x14ac:dyDescent="0.25">
      <c r="A76" s="5">
        <v>15</v>
      </c>
      <c r="B76" s="20" t="s">
        <v>25</v>
      </c>
      <c r="C76" s="20" t="s">
        <v>21</v>
      </c>
      <c r="D76" s="23">
        <v>411</v>
      </c>
      <c r="E76" s="14">
        <v>570.92999999999995</v>
      </c>
      <c r="F76" s="14">
        <f t="shared" si="28"/>
        <v>234652.22999999998</v>
      </c>
      <c r="G76" s="39"/>
      <c r="H76" s="41">
        <v>690</v>
      </c>
      <c r="I76" s="39">
        <v>686.92</v>
      </c>
      <c r="J76" s="39"/>
      <c r="K76" s="38"/>
      <c r="L76" s="38"/>
      <c r="M76" s="38"/>
      <c r="N76" s="9">
        <f t="shared" si="22"/>
        <v>688.46</v>
      </c>
      <c r="O76" s="10">
        <f t="shared" si="23"/>
        <v>2.1778888860545953</v>
      </c>
      <c r="P76" s="11">
        <f t="shared" si="24"/>
        <v>3.1634210935342581E-3</v>
      </c>
      <c r="Q76" s="12">
        <f t="shared" si="25"/>
        <v>690.63788888605461</v>
      </c>
      <c r="R76" s="12">
        <f t="shared" si="26"/>
        <v>686.28211111394546</v>
      </c>
      <c r="S76" s="17">
        <v>688.46</v>
      </c>
      <c r="T76" s="13">
        <f t="shared" si="27"/>
        <v>282957.06</v>
      </c>
    </row>
    <row r="77" spans="1:20" ht="33" customHeight="1" x14ac:dyDescent="0.25">
      <c r="A77" s="6">
        <v>16</v>
      </c>
      <c r="B77" s="20" t="s">
        <v>26</v>
      </c>
      <c r="C77" s="20" t="s">
        <v>22</v>
      </c>
      <c r="D77" s="23">
        <v>270</v>
      </c>
      <c r="E77" s="14">
        <v>856.4</v>
      </c>
      <c r="F77" s="14">
        <f t="shared" si="28"/>
        <v>231228</v>
      </c>
      <c r="G77" s="39"/>
      <c r="H77" s="41">
        <v>1050</v>
      </c>
      <c r="I77" s="39">
        <v>1030.3599999999999</v>
      </c>
      <c r="J77" s="39"/>
      <c r="K77" s="38"/>
      <c r="L77" s="38"/>
      <c r="M77" s="38"/>
      <c r="N77" s="9">
        <f t="shared" si="22"/>
        <v>1040.1799999999998</v>
      </c>
      <c r="O77" s="10">
        <f t="shared" si="23"/>
        <v>13.887577182503865</v>
      </c>
      <c r="P77" s="11">
        <f t="shared" si="24"/>
        <v>1.3351128826264557E-2</v>
      </c>
      <c r="Q77" s="12">
        <f t="shared" si="25"/>
        <v>1054.0675771825038</v>
      </c>
      <c r="R77" s="12">
        <f t="shared" si="26"/>
        <v>1026.2924228174959</v>
      </c>
      <c r="S77" s="17">
        <v>1040.18</v>
      </c>
      <c r="T77" s="13">
        <f t="shared" si="27"/>
        <v>280848.60000000003</v>
      </c>
    </row>
    <row r="78" spans="1:20" ht="33" customHeight="1" x14ac:dyDescent="0.25">
      <c r="A78" s="6">
        <v>17</v>
      </c>
      <c r="B78" s="34" t="s">
        <v>55</v>
      </c>
      <c r="C78" s="35">
        <v>7000</v>
      </c>
      <c r="D78" s="23">
        <v>20</v>
      </c>
      <c r="E78" s="14">
        <v>390.63</v>
      </c>
      <c r="F78" s="14">
        <f t="shared" si="28"/>
        <v>7812.6</v>
      </c>
      <c r="G78" s="15">
        <v>802</v>
      </c>
      <c r="H78" s="15">
        <v>366.6</v>
      </c>
      <c r="I78" s="16">
        <v>366.64</v>
      </c>
      <c r="J78" s="15"/>
      <c r="K78" s="8"/>
      <c r="L78" s="8"/>
      <c r="M78" s="8"/>
      <c r="N78" s="9">
        <f t="shared" si="22"/>
        <v>511.74666666666661</v>
      </c>
      <c r="O78" s="10">
        <f t="shared" si="23"/>
        <v>251.3667609954297</v>
      </c>
      <c r="P78" s="11">
        <f t="shared" si="24"/>
        <v>0.49119374364027069</v>
      </c>
      <c r="Q78" s="12">
        <f t="shared" si="25"/>
        <v>763.11342766209634</v>
      </c>
      <c r="R78" s="12">
        <f t="shared" si="26"/>
        <v>260.37990567123688</v>
      </c>
      <c r="S78" s="17">
        <v>511.75</v>
      </c>
      <c r="T78" s="13">
        <f t="shared" si="27"/>
        <v>10235</v>
      </c>
    </row>
    <row r="79" spans="1:20" ht="33" customHeight="1" x14ac:dyDescent="0.25">
      <c r="A79" s="6">
        <v>18</v>
      </c>
      <c r="B79" s="34" t="s">
        <v>56</v>
      </c>
      <c r="C79" s="35">
        <v>7000</v>
      </c>
      <c r="D79" s="23">
        <v>20</v>
      </c>
      <c r="E79" s="14">
        <v>210.35</v>
      </c>
      <c r="F79" s="14">
        <f t="shared" si="28"/>
        <v>4207</v>
      </c>
      <c r="G79" s="15">
        <v>334.7</v>
      </c>
      <c r="H79" s="15">
        <v>168.2</v>
      </c>
      <c r="I79" s="16">
        <v>168.19</v>
      </c>
      <c r="J79" s="15"/>
      <c r="K79" s="8"/>
      <c r="L79" s="8"/>
      <c r="M79" s="8"/>
      <c r="N79" s="9">
        <f t="shared" si="22"/>
        <v>223.69666666666663</v>
      </c>
      <c r="O79" s="10">
        <f t="shared" si="23"/>
        <v>96.131706701448593</v>
      </c>
      <c r="P79" s="11">
        <f t="shared" si="24"/>
        <v>0.42974134632366123</v>
      </c>
      <c r="Q79" s="12">
        <f t="shared" si="25"/>
        <v>319.82837336811519</v>
      </c>
      <c r="R79" s="12">
        <f t="shared" si="26"/>
        <v>127.56495996521804</v>
      </c>
      <c r="S79" s="17">
        <v>223.7</v>
      </c>
      <c r="T79" s="13">
        <f t="shared" si="27"/>
        <v>4474</v>
      </c>
    </row>
    <row r="80" spans="1:20" ht="33" customHeight="1" x14ac:dyDescent="0.25">
      <c r="A80" s="6">
        <v>19</v>
      </c>
      <c r="B80" s="34" t="s">
        <v>57</v>
      </c>
      <c r="C80" s="35">
        <v>7000</v>
      </c>
      <c r="D80" s="23">
        <v>20</v>
      </c>
      <c r="E80" s="14">
        <v>285.45</v>
      </c>
      <c r="F80" s="14">
        <f t="shared" si="28"/>
        <v>5709</v>
      </c>
      <c r="G80" s="15"/>
      <c r="H80" s="15">
        <v>230.8</v>
      </c>
      <c r="I80" s="16">
        <v>230.78</v>
      </c>
      <c r="J80" s="15"/>
      <c r="K80" s="8"/>
      <c r="L80" s="8"/>
      <c r="M80" s="8"/>
      <c r="N80" s="9">
        <f t="shared" si="22"/>
        <v>230.79000000000002</v>
      </c>
      <c r="O80" s="10">
        <f t="shared" si="23"/>
        <v>1.4142135623738184E-2</v>
      </c>
      <c r="P80" s="11">
        <f t="shared" si="24"/>
        <v>6.1277072766316494E-5</v>
      </c>
      <c r="Q80" s="12">
        <f t="shared" si="25"/>
        <v>230.80414213562375</v>
      </c>
      <c r="R80" s="12">
        <f t="shared" si="26"/>
        <v>230.77585786437629</v>
      </c>
      <c r="S80" s="17">
        <v>230.79</v>
      </c>
      <c r="T80" s="13">
        <f t="shared" si="27"/>
        <v>4615.8</v>
      </c>
    </row>
    <row r="81" spans="1:20" ht="33" customHeight="1" x14ac:dyDescent="0.25">
      <c r="A81" s="6">
        <v>20</v>
      </c>
      <c r="B81" s="34" t="s">
        <v>58</v>
      </c>
      <c r="C81" s="35">
        <v>7000</v>
      </c>
      <c r="D81" s="23">
        <v>20</v>
      </c>
      <c r="E81" s="14">
        <v>495.8</v>
      </c>
      <c r="F81" s="14">
        <f t="shared" si="28"/>
        <v>9916</v>
      </c>
      <c r="G81" s="15"/>
      <c r="H81" s="15">
        <v>470.2</v>
      </c>
      <c r="I81" s="16">
        <v>470.23</v>
      </c>
      <c r="J81" s="15"/>
      <c r="K81" s="8"/>
      <c r="L81" s="8"/>
      <c r="M81" s="8"/>
      <c r="N81" s="9">
        <f t="shared" si="22"/>
        <v>470.21500000000003</v>
      </c>
      <c r="O81" s="10">
        <f t="shared" si="23"/>
        <v>2.1213203435617327E-2</v>
      </c>
      <c r="P81" s="11">
        <f t="shared" si="24"/>
        <v>4.5113838213619994E-5</v>
      </c>
      <c r="Q81" s="12">
        <f t="shared" si="25"/>
        <v>470.23621320343563</v>
      </c>
      <c r="R81" s="12">
        <f t="shared" si="26"/>
        <v>470.19378679656444</v>
      </c>
      <c r="S81" s="17">
        <v>470.22</v>
      </c>
      <c r="T81" s="13">
        <f t="shared" si="27"/>
        <v>9404.4000000000015</v>
      </c>
    </row>
    <row r="82" spans="1:20" ht="33" customHeight="1" x14ac:dyDescent="0.25">
      <c r="A82" s="77" t="s">
        <v>65</v>
      </c>
      <c r="B82" s="78"/>
      <c r="C82" s="78"/>
      <c r="D82" s="78"/>
      <c r="E82" s="79"/>
      <c r="F82" s="15">
        <f>SUM(F66:F81)</f>
        <v>2392980.27</v>
      </c>
      <c r="G82" s="80" t="s">
        <v>15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2"/>
      <c r="T82" s="76">
        <f>SUM(T66:T81)</f>
        <v>2885447.6800000002</v>
      </c>
    </row>
    <row r="83" spans="1:20" ht="24" customHeight="1" x14ac:dyDescent="0.25">
      <c r="A83" s="46" t="s">
        <v>43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8"/>
    </row>
    <row r="84" spans="1:20" ht="33" customHeight="1" x14ac:dyDescent="0.25">
      <c r="A84" s="5">
        <v>1</v>
      </c>
      <c r="B84" s="18" t="s">
        <v>35</v>
      </c>
      <c r="C84" s="64">
        <v>7000</v>
      </c>
      <c r="D84" s="23">
        <v>2</v>
      </c>
      <c r="E84" s="14">
        <v>106.05</v>
      </c>
      <c r="F84" s="14">
        <f>E84*D84</f>
        <v>212.1</v>
      </c>
      <c r="G84" s="15">
        <v>366.67</v>
      </c>
      <c r="H84" s="15">
        <v>119.8</v>
      </c>
      <c r="I84" s="16">
        <v>119.83</v>
      </c>
      <c r="J84" s="15"/>
      <c r="K84" s="8"/>
      <c r="L84" s="8"/>
      <c r="M84" s="8"/>
      <c r="N84" s="9">
        <f t="shared" ref="N84" si="29">AVERAGE(G84,H84,I84,J84,K84,L84,M84)</f>
        <v>202.10000000000002</v>
      </c>
      <c r="O84" s="10">
        <f t="shared" ref="O84" si="30">STDEV(G84,H84,I84,J84,K84,L84,M84)</f>
        <v>142.52180149015797</v>
      </c>
      <c r="P84" s="11">
        <f t="shared" ref="P84" si="31">O84/N84</f>
        <v>0.70520436165342881</v>
      </c>
      <c r="Q84" s="12">
        <f t="shared" ref="Q84" si="32">N84+O84</f>
        <v>344.62180149015796</v>
      </c>
      <c r="R84" s="12">
        <f t="shared" ref="R84" si="33">N84-O84</f>
        <v>59.578198509842053</v>
      </c>
      <c r="S84" s="17">
        <v>202.1</v>
      </c>
      <c r="T84" s="13">
        <f t="shared" si="27"/>
        <v>404.2</v>
      </c>
    </row>
    <row r="85" spans="1:20" ht="33" customHeight="1" x14ac:dyDescent="0.25">
      <c r="A85" s="6">
        <v>2</v>
      </c>
      <c r="B85" s="18" t="s">
        <v>36</v>
      </c>
      <c r="C85" s="65"/>
      <c r="D85" s="23">
        <v>2</v>
      </c>
      <c r="E85" s="14">
        <v>240.4</v>
      </c>
      <c r="F85" s="14">
        <f t="shared" ref="F85:F128" si="34">E85*D85</f>
        <v>480.8</v>
      </c>
      <c r="G85" s="15"/>
      <c r="H85" s="15">
        <v>278.89999999999998</v>
      </c>
      <c r="I85" s="16">
        <v>278.89999999999998</v>
      </c>
      <c r="J85" s="15"/>
      <c r="K85" s="8"/>
      <c r="L85" s="8"/>
      <c r="M85" s="8"/>
      <c r="N85" s="9">
        <f t="shared" ref="N85:N128" si="35">AVERAGE(G85,H85,I85,J85,K85,L85,M85)</f>
        <v>278.89999999999998</v>
      </c>
      <c r="O85" s="10">
        <f t="shared" ref="O85:O128" si="36">STDEV(G85,H85,I85,J85,K85,L85,M85)</f>
        <v>0</v>
      </c>
      <c r="P85" s="11">
        <f t="shared" ref="P85:P128" si="37">O85/N85</f>
        <v>0</v>
      </c>
      <c r="Q85" s="12">
        <f t="shared" ref="Q85:Q128" si="38">N85+O85</f>
        <v>278.89999999999998</v>
      </c>
      <c r="R85" s="12">
        <f t="shared" ref="R85:R128" si="39">N85-O85</f>
        <v>278.89999999999998</v>
      </c>
      <c r="S85" s="17">
        <v>278.89999999999998</v>
      </c>
      <c r="T85" s="13">
        <f t="shared" si="27"/>
        <v>557.79999999999995</v>
      </c>
    </row>
    <row r="86" spans="1:20" ht="33" customHeight="1" x14ac:dyDescent="0.25">
      <c r="A86" s="5">
        <v>3</v>
      </c>
      <c r="B86" s="18" t="s">
        <v>37</v>
      </c>
      <c r="C86" s="65"/>
      <c r="D86" s="23">
        <v>2</v>
      </c>
      <c r="E86" s="14">
        <v>91.95</v>
      </c>
      <c r="F86" s="14">
        <f t="shared" si="34"/>
        <v>183.9</v>
      </c>
      <c r="G86" s="15"/>
      <c r="H86" s="15">
        <v>100.3</v>
      </c>
      <c r="I86" s="16">
        <v>100.31</v>
      </c>
      <c r="J86" s="15"/>
      <c r="K86" s="8"/>
      <c r="L86" s="8"/>
      <c r="M86" s="8"/>
      <c r="N86" s="9">
        <f t="shared" si="35"/>
        <v>100.30500000000001</v>
      </c>
      <c r="O86" s="10">
        <f t="shared" si="36"/>
        <v>7.0710678118690922E-3</v>
      </c>
      <c r="P86" s="11">
        <f t="shared" si="37"/>
        <v>7.0495666336365E-5</v>
      </c>
      <c r="Q86" s="12">
        <f t="shared" si="38"/>
        <v>100.31207106781187</v>
      </c>
      <c r="R86" s="12">
        <f t="shared" si="39"/>
        <v>100.29792893218814</v>
      </c>
      <c r="S86" s="17">
        <v>100.31</v>
      </c>
      <c r="T86" s="13">
        <f t="shared" si="27"/>
        <v>200.62</v>
      </c>
    </row>
    <row r="87" spans="1:20" ht="33" customHeight="1" x14ac:dyDescent="0.25">
      <c r="A87" s="6">
        <v>4</v>
      </c>
      <c r="B87" s="18" t="s">
        <v>38</v>
      </c>
      <c r="C87" s="65"/>
      <c r="D87" s="23">
        <v>2</v>
      </c>
      <c r="E87" s="14">
        <v>171.3</v>
      </c>
      <c r="F87" s="14">
        <f t="shared" si="34"/>
        <v>342.6</v>
      </c>
      <c r="G87" s="15"/>
      <c r="H87" s="15">
        <v>195.7</v>
      </c>
      <c r="I87" s="16">
        <v>195.75</v>
      </c>
      <c r="J87" s="15"/>
      <c r="K87" s="8"/>
      <c r="L87" s="8"/>
      <c r="M87" s="8"/>
      <c r="N87" s="9">
        <f t="shared" si="35"/>
        <v>195.72499999999999</v>
      </c>
      <c r="O87" s="10">
        <f t="shared" si="36"/>
        <v>3.5355339059335411E-2</v>
      </c>
      <c r="P87" s="11">
        <f t="shared" si="37"/>
        <v>1.8063782888918335E-4</v>
      </c>
      <c r="Q87" s="12">
        <f t="shared" si="38"/>
        <v>195.76035533905932</v>
      </c>
      <c r="R87" s="12">
        <f t="shared" si="39"/>
        <v>195.68964466094067</v>
      </c>
      <c r="S87" s="17">
        <v>195.73</v>
      </c>
      <c r="T87" s="13">
        <f t="shared" si="27"/>
        <v>391.46</v>
      </c>
    </row>
    <row r="88" spans="1:20" ht="33" customHeight="1" x14ac:dyDescent="0.25">
      <c r="A88" s="5">
        <v>5</v>
      </c>
      <c r="B88" s="18" t="s">
        <v>39</v>
      </c>
      <c r="C88" s="65"/>
      <c r="D88" s="23">
        <v>2</v>
      </c>
      <c r="E88" s="14">
        <v>75.75</v>
      </c>
      <c r="F88" s="14">
        <f t="shared" si="34"/>
        <v>151.5</v>
      </c>
      <c r="G88" s="15"/>
      <c r="H88" s="15">
        <v>80.8</v>
      </c>
      <c r="I88" s="16">
        <v>80.78</v>
      </c>
      <c r="J88" s="15"/>
      <c r="K88" s="8"/>
      <c r="L88" s="8"/>
      <c r="M88" s="8"/>
      <c r="N88" s="9">
        <f t="shared" si="35"/>
        <v>80.789999999999992</v>
      </c>
      <c r="O88" s="10">
        <f t="shared" si="36"/>
        <v>1.4142135623728137E-2</v>
      </c>
      <c r="P88" s="11">
        <f t="shared" si="37"/>
        <v>1.7504809535497139E-4</v>
      </c>
      <c r="Q88" s="12">
        <f t="shared" si="38"/>
        <v>80.804142135623721</v>
      </c>
      <c r="R88" s="12">
        <f t="shared" si="39"/>
        <v>80.775857864376263</v>
      </c>
      <c r="S88" s="17">
        <v>80.790000000000006</v>
      </c>
      <c r="T88" s="13">
        <f t="shared" si="27"/>
        <v>161.58000000000001</v>
      </c>
    </row>
    <row r="89" spans="1:20" ht="33" customHeight="1" x14ac:dyDescent="0.25">
      <c r="A89" s="6">
        <v>6</v>
      </c>
      <c r="B89" s="18" t="s">
        <v>40</v>
      </c>
      <c r="C89" s="65"/>
      <c r="D89" s="23">
        <v>2</v>
      </c>
      <c r="E89" s="14">
        <v>117.2</v>
      </c>
      <c r="F89" s="14">
        <f t="shared" si="34"/>
        <v>234.4</v>
      </c>
      <c r="G89" s="15"/>
      <c r="H89" s="15">
        <v>130.69999999999999</v>
      </c>
      <c r="I89" s="16">
        <v>130.66999999999999</v>
      </c>
      <c r="J89" s="15"/>
      <c r="K89" s="8"/>
      <c r="L89" s="8"/>
      <c r="M89" s="8"/>
      <c r="N89" s="9">
        <f t="shared" si="35"/>
        <v>130.685</v>
      </c>
      <c r="O89" s="10">
        <f t="shared" si="36"/>
        <v>2.1213203435597232E-2</v>
      </c>
      <c r="P89" s="11">
        <f t="shared" si="37"/>
        <v>1.6232316972565505E-4</v>
      </c>
      <c r="Q89" s="12">
        <f t="shared" si="38"/>
        <v>130.7062132034356</v>
      </c>
      <c r="R89" s="12">
        <f t="shared" si="39"/>
        <v>130.66378679656441</v>
      </c>
      <c r="S89" s="17">
        <v>130.69</v>
      </c>
      <c r="T89" s="13">
        <f t="shared" si="27"/>
        <v>261.38</v>
      </c>
    </row>
    <row r="90" spans="1:20" ht="33" customHeight="1" x14ac:dyDescent="0.25">
      <c r="A90" s="5">
        <v>7</v>
      </c>
      <c r="B90" s="18" t="s">
        <v>32</v>
      </c>
      <c r="C90" s="65"/>
      <c r="D90" s="23">
        <v>2</v>
      </c>
      <c r="E90" s="14">
        <v>661.1</v>
      </c>
      <c r="F90" s="14">
        <f t="shared" si="34"/>
        <v>1322.2</v>
      </c>
      <c r="G90" s="15"/>
      <c r="H90" s="15">
        <v>785</v>
      </c>
      <c r="I90" s="16">
        <v>785.04</v>
      </c>
      <c r="J90" s="15"/>
      <c r="K90" s="8"/>
      <c r="L90" s="8"/>
      <c r="M90" s="8"/>
      <c r="N90" s="9">
        <f t="shared" si="35"/>
        <v>785.02</v>
      </c>
      <c r="O90" s="10">
        <f t="shared" si="36"/>
        <v>2.8284271247436175E-2</v>
      </c>
      <c r="P90" s="11">
        <f t="shared" si="37"/>
        <v>3.6030000824738449E-5</v>
      </c>
      <c r="Q90" s="12">
        <f t="shared" si="38"/>
        <v>785.04828427124744</v>
      </c>
      <c r="R90" s="12">
        <f t="shared" si="39"/>
        <v>784.99171572875252</v>
      </c>
      <c r="S90" s="17">
        <v>785.02</v>
      </c>
      <c r="T90" s="13">
        <f t="shared" si="27"/>
        <v>1570.04</v>
      </c>
    </row>
    <row r="91" spans="1:20" ht="33" customHeight="1" x14ac:dyDescent="0.25">
      <c r="A91" s="6">
        <v>8</v>
      </c>
      <c r="B91" s="18" t="s">
        <v>33</v>
      </c>
      <c r="C91" s="65"/>
      <c r="D91" s="23">
        <v>2</v>
      </c>
      <c r="E91" s="14">
        <v>513.85</v>
      </c>
      <c r="F91" s="14">
        <f t="shared" si="34"/>
        <v>1027.7</v>
      </c>
      <c r="G91" s="15"/>
      <c r="H91" s="15">
        <v>614.4</v>
      </c>
      <c r="I91" s="16">
        <v>614.4</v>
      </c>
      <c r="J91" s="15"/>
      <c r="K91" s="8"/>
      <c r="L91" s="8"/>
      <c r="M91" s="8"/>
      <c r="N91" s="9">
        <f t="shared" si="35"/>
        <v>614.4</v>
      </c>
      <c r="O91" s="10">
        <f t="shared" si="36"/>
        <v>0</v>
      </c>
      <c r="P91" s="11">
        <f t="shared" si="37"/>
        <v>0</v>
      </c>
      <c r="Q91" s="12">
        <f t="shared" si="38"/>
        <v>614.4</v>
      </c>
      <c r="R91" s="12">
        <f t="shared" si="39"/>
        <v>614.4</v>
      </c>
      <c r="S91" s="17">
        <v>614.4</v>
      </c>
      <c r="T91" s="13">
        <f t="shared" si="27"/>
        <v>1228.8</v>
      </c>
    </row>
    <row r="92" spans="1:20" ht="33" customHeight="1" x14ac:dyDescent="0.25">
      <c r="A92" s="5">
        <v>9</v>
      </c>
      <c r="B92" s="18" t="s">
        <v>34</v>
      </c>
      <c r="C92" s="66"/>
      <c r="D92" s="23">
        <v>2</v>
      </c>
      <c r="E92" s="14">
        <v>589.54999999999995</v>
      </c>
      <c r="F92" s="14">
        <f t="shared" si="34"/>
        <v>1179.0999999999999</v>
      </c>
      <c r="G92" s="15"/>
      <c r="H92" s="15">
        <v>699</v>
      </c>
      <c r="I92" s="16">
        <v>699</v>
      </c>
      <c r="J92" s="15"/>
      <c r="K92" s="8"/>
      <c r="L92" s="8"/>
      <c r="M92" s="8"/>
      <c r="N92" s="9">
        <f t="shared" si="35"/>
        <v>699</v>
      </c>
      <c r="O92" s="10">
        <f t="shared" si="36"/>
        <v>0</v>
      </c>
      <c r="P92" s="11">
        <f t="shared" si="37"/>
        <v>0</v>
      </c>
      <c r="Q92" s="12">
        <f t="shared" si="38"/>
        <v>699</v>
      </c>
      <c r="R92" s="12">
        <f t="shared" si="39"/>
        <v>699</v>
      </c>
      <c r="S92" s="17">
        <v>699</v>
      </c>
      <c r="T92" s="13">
        <f t="shared" si="27"/>
        <v>1398</v>
      </c>
    </row>
    <row r="93" spans="1:20" ht="33" customHeight="1" x14ac:dyDescent="0.25">
      <c r="A93" s="6">
        <v>10</v>
      </c>
      <c r="B93" s="18" t="s">
        <v>35</v>
      </c>
      <c r="C93" s="64">
        <v>9000</v>
      </c>
      <c r="D93" s="23">
        <v>27</v>
      </c>
      <c r="E93" s="14">
        <v>108.2</v>
      </c>
      <c r="F93" s="14">
        <f t="shared" si="34"/>
        <v>2921.4</v>
      </c>
      <c r="G93" s="15">
        <v>366.67</v>
      </c>
      <c r="H93" s="15">
        <v>130.19999999999999</v>
      </c>
      <c r="I93" s="15">
        <v>130.15</v>
      </c>
      <c r="J93" s="15"/>
      <c r="K93" s="8"/>
      <c r="L93" s="8"/>
      <c r="M93" s="8"/>
      <c r="N93" s="9">
        <f t="shared" si="35"/>
        <v>209.00666666666666</v>
      </c>
      <c r="O93" s="10">
        <f t="shared" si="36"/>
        <v>136.54045420069963</v>
      </c>
      <c r="P93" s="11">
        <f t="shared" si="37"/>
        <v>0.65328277024991055</v>
      </c>
      <c r="Q93" s="12">
        <f t="shared" si="38"/>
        <v>345.54712086736629</v>
      </c>
      <c r="R93" s="12">
        <f t="shared" si="39"/>
        <v>72.466212465967033</v>
      </c>
      <c r="S93" s="17">
        <v>209.01</v>
      </c>
      <c r="T93" s="13">
        <f t="shared" si="27"/>
        <v>5643.2699999999995</v>
      </c>
    </row>
    <row r="94" spans="1:20" ht="33" customHeight="1" x14ac:dyDescent="0.25">
      <c r="A94" s="5">
        <v>11</v>
      </c>
      <c r="B94" s="18" t="s">
        <v>36</v>
      </c>
      <c r="C94" s="65"/>
      <c r="D94" s="23">
        <v>27</v>
      </c>
      <c r="E94" s="14">
        <v>240.2</v>
      </c>
      <c r="F94" s="14">
        <f t="shared" si="34"/>
        <v>6485.4</v>
      </c>
      <c r="G94" s="15"/>
      <c r="H94" s="42">
        <v>289.2</v>
      </c>
      <c r="I94" s="15">
        <v>289.23</v>
      </c>
      <c r="J94" s="15"/>
      <c r="K94" s="8"/>
      <c r="L94" s="8"/>
      <c r="M94" s="8"/>
      <c r="N94" s="9">
        <f t="shared" si="35"/>
        <v>289.21500000000003</v>
      </c>
      <c r="O94" s="10">
        <f t="shared" si="36"/>
        <v>2.1213203435617327E-2</v>
      </c>
      <c r="P94" s="11">
        <f t="shared" si="37"/>
        <v>7.3347521517270288E-5</v>
      </c>
      <c r="Q94" s="12">
        <f t="shared" si="38"/>
        <v>289.23621320343563</v>
      </c>
      <c r="R94" s="12">
        <f t="shared" si="39"/>
        <v>289.19378679656444</v>
      </c>
      <c r="S94" s="17">
        <v>289.22000000000003</v>
      </c>
      <c r="T94" s="13">
        <f t="shared" si="27"/>
        <v>7808.9400000000005</v>
      </c>
    </row>
    <row r="95" spans="1:20" ht="33" customHeight="1" x14ac:dyDescent="0.25">
      <c r="A95" s="6">
        <v>12</v>
      </c>
      <c r="B95" s="18" t="s">
        <v>37</v>
      </c>
      <c r="C95" s="65"/>
      <c r="D95" s="23">
        <v>27</v>
      </c>
      <c r="E95" s="14">
        <v>91.95</v>
      </c>
      <c r="F95" s="14">
        <f t="shared" si="34"/>
        <v>2482.65</v>
      </c>
      <c r="G95" s="15"/>
      <c r="H95" s="15">
        <v>110.6</v>
      </c>
      <c r="I95" s="15">
        <v>110.63</v>
      </c>
      <c r="J95" s="15"/>
      <c r="K95" s="8"/>
      <c r="L95" s="8"/>
      <c r="M95" s="8"/>
      <c r="N95" s="9">
        <f t="shared" si="35"/>
        <v>110.61499999999999</v>
      </c>
      <c r="O95" s="10">
        <f t="shared" si="36"/>
        <v>2.1213203435597228E-2</v>
      </c>
      <c r="P95" s="11">
        <f t="shared" si="37"/>
        <v>1.9177510677211254E-4</v>
      </c>
      <c r="Q95" s="12">
        <f t="shared" si="38"/>
        <v>110.63621320343559</v>
      </c>
      <c r="R95" s="12">
        <f t="shared" si="39"/>
        <v>110.5937867965644</v>
      </c>
      <c r="S95" s="17">
        <v>110.62</v>
      </c>
      <c r="T95" s="13">
        <f t="shared" si="27"/>
        <v>2986.7400000000002</v>
      </c>
    </row>
    <row r="96" spans="1:20" ht="33" customHeight="1" x14ac:dyDescent="0.25">
      <c r="A96" s="5">
        <v>13</v>
      </c>
      <c r="B96" s="18" t="s">
        <v>38</v>
      </c>
      <c r="C96" s="65"/>
      <c r="D96" s="23">
        <v>27</v>
      </c>
      <c r="E96" s="14">
        <v>171.3</v>
      </c>
      <c r="F96" s="14">
        <f t="shared" si="34"/>
        <v>4625.1000000000004</v>
      </c>
      <c r="G96" s="15"/>
      <c r="H96" s="42">
        <v>206.1</v>
      </c>
      <c r="I96" s="15">
        <v>206.07</v>
      </c>
      <c r="J96" s="15"/>
      <c r="K96" s="8"/>
      <c r="L96" s="8"/>
      <c r="M96" s="8"/>
      <c r="N96" s="9">
        <f t="shared" si="35"/>
        <v>206.08499999999998</v>
      </c>
      <c r="O96" s="10">
        <f t="shared" si="36"/>
        <v>2.1213203435597232E-2</v>
      </c>
      <c r="P96" s="11">
        <f t="shared" si="37"/>
        <v>1.0293424283959159E-4</v>
      </c>
      <c r="Q96" s="12">
        <f t="shared" si="38"/>
        <v>206.10621320343557</v>
      </c>
      <c r="R96" s="12">
        <f t="shared" si="39"/>
        <v>206.06378679656439</v>
      </c>
      <c r="S96" s="17">
        <v>206.09</v>
      </c>
      <c r="T96" s="13">
        <f t="shared" si="27"/>
        <v>5564.43</v>
      </c>
    </row>
    <row r="97" spans="1:20" ht="33" customHeight="1" x14ac:dyDescent="0.25">
      <c r="A97" s="6">
        <v>14</v>
      </c>
      <c r="B97" s="18" t="s">
        <v>39</v>
      </c>
      <c r="C97" s="65"/>
      <c r="D97" s="23">
        <v>27</v>
      </c>
      <c r="E97" s="14">
        <v>75.75</v>
      </c>
      <c r="F97" s="14">
        <f t="shared" si="34"/>
        <v>2045.25</v>
      </c>
      <c r="G97" s="15"/>
      <c r="H97" s="42">
        <v>91.1</v>
      </c>
      <c r="I97" s="15">
        <v>91.1</v>
      </c>
      <c r="J97" s="15"/>
      <c r="K97" s="8"/>
      <c r="L97" s="8"/>
      <c r="M97" s="8"/>
      <c r="N97" s="9">
        <f t="shared" si="35"/>
        <v>91.1</v>
      </c>
      <c r="O97" s="10">
        <f t="shared" si="36"/>
        <v>0</v>
      </c>
      <c r="P97" s="11">
        <f t="shared" si="37"/>
        <v>0</v>
      </c>
      <c r="Q97" s="12">
        <f t="shared" si="38"/>
        <v>91.1</v>
      </c>
      <c r="R97" s="12">
        <f t="shared" si="39"/>
        <v>91.1</v>
      </c>
      <c r="S97" s="17">
        <v>90.73</v>
      </c>
      <c r="T97" s="13">
        <f t="shared" si="27"/>
        <v>2449.71</v>
      </c>
    </row>
    <row r="98" spans="1:20" ht="33" customHeight="1" x14ac:dyDescent="0.25">
      <c r="A98" s="5">
        <v>15</v>
      </c>
      <c r="B98" s="18" t="s">
        <v>40</v>
      </c>
      <c r="C98" s="65"/>
      <c r="D98" s="23">
        <v>27</v>
      </c>
      <c r="E98" s="14">
        <v>117.2</v>
      </c>
      <c r="F98" s="14">
        <f t="shared" si="34"/>
        <v>3164.4</v>
      </c>
      <c r="G98" s="15"/>
      <c r="H98" s="15">
        <v>141</v>
      </c>
      <c r="I98" s="42">
        <v>141</v>
      </c>
      <c r="J98" s="15"/>
      <c r="K98" s="8"/>
      <c r="L98" s="8"/>
      <c r="M98" s="8"/>
      <c r="N98" s="9">
        <f t="shared" si="35"/>
        <v>141</v>
      </c>
      <c r="O98" s="10">
        <f t="shared" si="36"/>
        <v>0</v>
      </c>
      <c r="P98" s="11">
        <f t="shared" si="37"/>
        <v>0</v>
      </c>
      <c r="Q98" s="12">
        <f t="shared" si="38"/>
        <v>141</v>
      </c>
      <c r="R98" s="12">
        <f t="shared" si="39"/>
        <v>141</v>
      </c>
      <c r="S98" s="17">
        <v>141</v>
      </c>
      <c r="T98" s="13">
        <f t="shared" si="27"/>
        <v>3807</v>
      </c>
    </row>
    <row r="99" spans="1:20" ht="33" customHeight="1" x14ac:dyDescent="0.25">
      <c r="A99" s="6">
        <v>16</v>
      </c>
      <c r="B99" s="18" t="s">
        <v>32</v>
      </c>
      <c r="C99" s="65"/>
      <c r="D99" s="23">
        <v>27</v>
      </c>
      <c r="E99" s="14">
        <v>661.1</v>
      </c>
      <c r="F99" s="14">
        <f t="shared" si="34"/>
        <v>17849.7</v>
      </c>
      <c r="G99" s="15"/>
      <c r="H99" s="42">
        <v>795.4</v>
      </c>
      <c r="I99" s="15">
        <v>795.37</v>
      </c>
      <c r="J99" s="15"/>
      <c r="K99" s="8"/>
      <c r="L99" s="8"/>
      <c r="M99" s="8"/>
      <c r="N99" s="9">
        <f t="shared" si="35"/>
        <v>795.38499999999999</v>
      </c>
      <c r="O99" s="10">
        <f t="shared" si="36"/>
        <v>2.1213203435577133E-2</v>
      </c>
      <c r="P99" s="11">
        <f t="shared" si="37"/>
        <v>2.6670358927534633E-5</v>
      </c>
      <c r="Q99" s="12">
        <f t="shared" si="38"/>
        <v>795.40621320343553</v>
      </c>
      <c r="R99" s="12">
        <f t="shared" si="39"/>
        <v>795.36378679656445</v>
      </c>
      <c r="S99" s="17">
        <v>795.39</v>
      </c>
      <c r="T99" s="13">
        <f t="shared" si="27"/>
        <v>21475.53</v>
      </c>
    </row>
    <row r="100" spans="1:20" ht="33" customHeight="1" x14ac:dyDescent="0.25">
      <c r="A100" s="5">
        <v>17</v>
      </c>
      <c r="B100" s="18" t="s">
        <v>33</v>
      </c>
      <c r="C100" s="65"/>
      <c r="D100" s="23">
        <v>27</v>
      </c>
      <c r="E100" s="14">
        <v>519.25</v>
      </c>
      <c r="F100" s="14">
        <f t="shared" si="34"/>
        <v>14019.75</v>
      </c>
      <c r="G100" s="15"/>
      <c r="H100" s="15">
        <v>624.70000000000005</v>
      </c>
      <c r="I100" s="15">
        <v>624.73</v>
      </c>
      <c r="J100" s="15"/>
      <c r="K100" s="8"/>
      <c r="L100" s="8"/>
      <c r="M100" s="8"/>
      <c r="N100" s="9">
        <f t="shared" si="35"/>
        <v>624.71500000000003</v>
      </c>
      <c r="O100" s="10">
        <f t="shared" si="36"/>
        <v>2.1213203435577133E-2</v>
      </c>
      <c r="P100" s="11">
        <f t="shared" si="37"/>
        <v>3.3956609710951606E-5</v>
      </c>
      <c r="Q100" s="12">
        <f t="shared" si="38"/>
        <v>624.73621320343557</v>
      </c>
      <c r="R100" s="12">
        <f t="shared" si="39"/>
        <v>624.6937867965645</v>
      </c>
      <c r="S100" s="17">
        <v>624.72</v>
      </c>
      <c r="T100" s="13">
        <f t="shared" si="27"/>
        <v>16867.440000000002</v>
      </c>
    </row>
    <row r="101" spans="1:20" ht="33" customHeight="1" x14ac:dyDescent="0.25">
      <c r="A101" s="6">
        <v>18</v>
      </c>
      <c r="B101" s="18" t="s">
        <v>34</v>
      </c>
      <c r="C101" s="66"/>
      <c r="D101" s="23">
        <v>27</v>
      </c>
      <c r="E101" s="14">
        <v>589.6</v>
      </c>
      <c r="F101" s="14">
        <f t="shared" si="34"/>
        <v>15919.2</v>
      </c>
      <c r="G101" s="15"/>
      <c r="H101" s="15">
        <v>709.3</v>
      </c>
      <c r="I101" s="15">
        <v>709.33</v>
      </c>
      <c r="J101" s="15"/>
      <c r="K101" s="8"/>
      <c r="L101" s="8"/>
      <c r="M101" s="8"/>
      <c r="N101" s="9">
        <f t="shared" si="35"/>
        <v>709.31500000000005</v>
      </c>
      <c r="O101" s="10">
        <f t="shared" si="36"/>
        <v>2.121320343565752E-2</v>
      </c>
      <c r="P101" s="11">
        <f t="shared" si="37"/>
        <v>2.9906604873233357E-5</v>
      </c>
      <c r="Q101" s="12">
        <f t="shared" si="38"/>
        <v>709.3362132034357</v>
      </c>
      <c r="R101" s="12">
        <f t="shared" si="39"/>
        <v>709.2937867965644</v>
      </c>
      <c r="S101" s="17">
        <v>709.32</v>
      </c>
      <c r="T101" s="13">
        <f t="shared" si="27"/>
        <v>19151.640000000003</v>
      </c>
    </row>
    <row r="102" spans="1:20" ht="33" customHeight="1" x14ac:dyDescent="0.25">
      <c r="A102" s="5">
        <v>19</v>
      </c>
      <c r="B102" s="18" t="s">
        <v>35</v>
      </c>
      <c r="C102" s="43" t="s">
        <v>20</v>
      </c>
      <c r="D102" s="23">
        <v>100</v>
      </c>
      <c r="E102" s="14">
        <v>135.25</v>
      </c>
      <c r="F102" s="14">
        <f t="shared" si="34"/>
        <v>13525</v>
      </c>
      <c r="G102" s="15">
        <v>366.67</v>
      </c>
      <c r="H102" s="15">
        <v>162.69999999999999</v>
      </c>
      <c r="I102" s="15">
        <v>162.69</v>
      </c>
      <c r="J102" s="15"/>
      <c r="K102" s="8"/>
      <c r="L102" s="8"/>
      <c r="M102" s="8"/>
      <c r="N102" s="9">
        <f t="shared" si="35"/>
        <v>230.68666666666664</v>
      </c>
      <c r="O102" s="10">
        <f t="shared" si="36"/>
        <v>117.7650212640976</v>
      </c>
      <c r="P102" s="11">
        <f t="shared" si="37"/>
        <v>0.51049773689028821</v>
      </c>
      <c r="Q102" s="12">
        <f t="shared" si="38"/>
        <v>348.45168793076425</v>
      </c>
      <c r="R102" s="12">
        <f t="shared" si="39"/>
        <v>112.92164540256904</v>
      </c>
      <c r="S102" s="17">
        <v>239.27</v>
      </c>
      <c r="T102" s="13">
        <f t="shared" si="27"/>
        <v>23927</v>
      </c>
    </row>
    <row r="103" spans="1:20" ht="33" customHeight="1" x14ac:dyDescent="0.25">
      <c r="A103" s="6">
        <v>20</v>
      </c>
      <c r="B103" s="18" t="s">
        <v>36</v>
      </c>
      <c r="C103" s="44"/>
      <c r="D103" s="23">
        <v>100</v>
      </c>
      <c r="E103" s="14">
        <v>319.14999999999998</v>
      </c>
      <c r="F103" s="14">
        <f t="shared" si="34"/>
        <v>31914.999999999996</v>
      </c>
      <c r="G103" s="15"/>
      <c r="H103" s="42">
        <v>383.9</v>
      </c>
      <c r="I103" s="15">
        <v>383.94</v>
      </c>
      <c r="J103" s="15"/>
      <c r="K103" s="8"/>
      <c r="L103" s="8"/>
      <c r="M103" s="8"/>
      <c r="N103" s="9">
        <f t="shared" si="35"/>
        <v>383.91999999999996</v>
      </c>
      <c r="O103" s="10">
        <f t="shared" si="36"/>
        <v>2.8284271247476369E-2</v>
      </c>
      <c r="P103" s="11">
        <f t="shared" si="37"/>
        <v>7.3672304770463568E-5</v>
      </c>
      <c r="Q103" s="12">
        <f t="shared" si="38"/>
        <v>383.94828427124742</v>
      </c>
      <c r="R103" s="12">
        <f t="shared" si="39"/>
        <v>383.8917157287525</v>
      </c>
      <c r="S103" s="17">
        <v>383.92</v>
      </c>
      <c r="T103" s="13">
        <f t="shared" si="27"/>
        <v>38392</v>
      </c>
    </row>
    <row r="104" spans="1:20" ht="33" customHeight="1" x14ac:dyDescent="0.25">
      <c r="A104" s="5">
        <v>21</v>
      </c>
      <c r="B104" s="18" t="s">
        <v>28</v>
      </c>
      <c r="C104" s="44"/>
      <c r="D104" s="23">
        <v>100</v>
      </c>
      <c r="E104" s="14">
        <v>119</v>
      </c>
      <c r="F104" s="14">
        <f t="shared" si="34"/>
        <v>11900</v>
      </c>
      <c r="G104" s="15"/>
      <c r="H104" s="42">
        <v>143.19999999999999</v>
      </c>
      <c r="I104" s="15">
        <v>143.16999999999999</v>
      </c>
      <c r="J104" s="15"/>
      <c r="K104" s="8"/>
      <c r="L104" s="8"/>
      <c r="M104" s="8"/>
      <c r="N104" s="9">
        <f t="shared" si="35"/>
        <v>143.185</v>
      </c>
      <c r="O104" s="10">
        <f t="shared" si="36"/>
        <v>2.1213203435597232E-2</v>
      </c>
      <c r="P104" s="11">
        <f t="shared" si="37"/>
        <v>1.4815241425845745E-4</v>
      </c>
      <c r="Q104" s="12">
        <f t="shared" si="38"/>
        <v>143.2062132034356</v>
      </c>
      <c r="R104" s="12">
        <f t="shared" si="39"/>
        <v>143.16378679656441</v>
      </c>
      <c r="S104" s="17">
        <v>143.19</v>
      </c>
      <c r="T104" s="13">
        <f t="shared" si="27"/>
        <v>14319</v>
      </c>
    </row>
    <row r="105" spans="1:20" ht="33" customHeight="1" x14ac:dyDescent="0.25">
      <c r="A105" s="6">
        <v>22</v>
      </c>
      <c r="B105" s="18" t="s">
        <v>29</v>
      </c>
      <c r="C105" s="44"/>
      <c r="D105" s="23">
        <v>100</v>
      </c>
      <c r="E105" s="14">
        <v>192.35</v>
      </c>
      <c r="F105" s="14">
        <f t="shared" si="34"/>
        <v>19235</v>
      </c>
      <c r="G105" s="15"/>
      <c r="H105" s="42">
        <v>231.4</v>
      </c>
      <c r="I105" s="15">
        <v>231.38</v>
      </c>
      <c r="J105" s="15"/>
      <c r="K105" s="8"/>
      <c r="L105" s="8"/>
      <c r="M105" s="8"/>
      <c r="N105" s="9">
        <f t="shared" si="35"/>
        <v>231.39</v>
      </c>
      <c r="O105" s="10">
        <f t="shared" si="36"/>
        <v>1.4142135623738184E-2</v>
      </c>
      <c r="P105" s="11">
        <f t="shared" si="37"/>
        <v>6.1118179799205601E-5</v>
      </c>
      <c r="Q105" s="12">
        <f t="shared" si="38"/>
        <v>231.40414213562372</v>
      </c>
      <c r="R105" s="12">
        <f t="shared" si="39"/>
        <v>231.37585786437626</v>
      </c>
      <c r="S105" s="17">
        <v>231.39</v>
      </c>
      <c r="T105" s="13">
        <f t="shared" si="27"/>
        <v>23139</v>
      </c>
    </row>
    <row r="106" spans="1:20" ht="33" customHeight="1" x14ac:dyDescent="0.25">
      <c r="A106" s="5">
        <v>23</v>
      </c>
      <c r="B106" s="18" t="s">
        <v>30</v>
      </c>
      <c r="C106" s="44"/>
      <c r="D106" s="23">
        <v>100</v>
      </c>
      <c r="E106" s="14">
        <v>86.55</v>
      </c>
      <c r="F106" s="14">
        <f t="shared" si="34"/>
        <v>8655</v>
      </c>
      <c r="G106" s="15"/>
      <c r="H106" s="42">
        <v>104.1</v>
      </c>
      <c r="I106" s="15">
        <v>104.12</v>
      </c>
      <c r="J106" s="15"/>
      <c r="K106" s="8"/>
      <c r="L106" s="8"/>
      <c r="M106" s="8"/>
      <c r="N106" s="9">
        <f t="shared" si="35"/>
        <v>104.11</v>
      </c>
      <c r="O106" s="10">
        <f t="shared" si="36"/>
        <v>1.4142135623738184E-2</v>
      </c>
      <c r="P106" s="11">
        <f t="shared" si="37"/>
        <v>1.3583839807644016E-4</v>
      </c>
      <c r="Q106" s="12">
        <f t="shared" si="38"/>
        <v>104.12414213562374</v>
      </c>
      <c r="R106" s="12">
        <f t="shared" si="39"/>
        <v>104.09585786437626</v>
      </c>
      <c r="S106" s="17">
        <v>104.11</v>
      </c>
      <c r="T106" s="13">
        <f t="shared" si="27"/>
        <v>10411</v>
      </c>
    </row>
    <row r="107" spans="1:20" ht="33" customHeight="1" x14ac:dyDescent="0.25">
      <c r="A107" s="6">
        <v>24</v>
      </c>
      <c r="B107" s="18" t="s">
        <v>31</v>
      </c>
      <c r="C107" s="44"/>
      <c r="D107" s="23">
        <v>100</v>
      </c>
      <c r="E107" s="14">
        <v>186.3</v>
      </c>
      <c r="F107" s="14">
        <f t="shared" si="34"/>
        <v>18630</v>
      </c>
      <c r="G107" s="15"/>
      <c r="H107" s="42">
        <v>224.1</v>
      </c>
      <c r="I107" s="15">
        <v>224.15</v>
      </c>
      <c r="J107" s="15"/>
      <c r="K107" s="8"/>
      <c r="L107" s="8"/>
      <c r="M107" s="8"/>
      <c r="N107" s="9">
        <f t="shared" si="35"/>
        <v>224.125</v>
      </c>
      <c r="O107" s="10">
        <f t="shared" si="36"/>
        <v>3.5355339059335411E-2</v>
      </c>
      <c r="P107" s="11">
        <f t="shared" si="37"/>
        <v>1.5774830589775979E-4</v>
      </c>
      <c r="Q107" s="12">
        <f t="shared" si="38"/>
        <v>224.16035533905932</v>
      </c>
      <c r="R107" s="12">
        <f t="shared" si="39"/>
        <v>224.08964466094068</v>
      </c>
      <c r="S107" s="17">
        <v>224.13</v>
      </c>
      <c r="T107" s="13">
        <f t="shared" si="27"/>
        <v>22413</v>
      </c>
    </row>
    <row r="108" spans="1:20" ht="33" customHeight="1" x14ac:dyDescent="0.25">
      <c r="A108" s="5">
        <v>25</v>
      </c>
      <c r="B108" s="18" t="s">
        <v>41</v>
      </c>
      <c r="C108" s="44"/>
      <c r="D108" s="23">
        <v>100</v>
      </c>
      <c r="E108" s="14">
        <v>800.5</v>
      </c>
      <c r="F108" s="14">
        <f t="shared" si="34"/>
        <v>80050</v>
      </c>
      <c r="G108" s="15"/>
      <c r="H108" s="15">
        <v>963.1</v>
      </c>
      <c r="I108" s="15">
        <v>963.12</v>
      </c>
      <c r="J108" s="15"/>
      <c r="K108" s="8"/>
      <c r="L108" s="8"/>
      <c r="M108" s="8"/>
      <c r="N108" s="9">
        <f t="shared" si="35"/>
        <v>963.11</v>
      </c>
      <c r="O108" s="10">
        <f t="shared" si="36"/>
        <v>1.4142135623718088E-2</v>
      </c>
      <c r="P108" s="11">
        <f t="shared" si="37"/>
        <v>1.4683821810300056E-5</v>
      </c>
      <c r="Q108" s="12">
        <f t="shared" si="38"/>
        <v>963.12414213562374</v>
      </c>
      <c r="R108" s="12">
        <f t="shared" si="39"/>
        <v>963.09585786437628</v>
      </c>
      <c r="S108" s="17">
        <v>963.11</v>
      </c>
      <c r="T108" s="13">
        <f t="shared" si="27"/>
        <v>96311</v>
      </c>
    </row>
    <row r="109" spans="1:20" ht="33" customHeight="1" x14ac:dyDescent="0.25">
      <c r="A109" s="6">
        <v>26</v>
      </c>
      <c r="B109" s="18" t="s">
        <v>33</v>
      </c>
      <c r="C109" s="44"/>
      <c r="D109" s="23">
        <v>100</v>
      </c>
      <c r="E109" s="14">
        <v>751.25</v>
      </c>
      <c r="F109" s="14">
        <f t="shared" si="34"/>
        <v>75125</v>
      </c>
      <c r="G109" s="15"/>
      <c r="H109" s="42">
        <v>903.8</v>
      </c>
      <c r="I109" s="15">
        <v>903.83</v>
      </c>
      <c r="J109" s="15"/>
      <c r="K109" s="8"/>
      <c r="L109" s="8"/>
      <c r="M109" s="8"/>
      <c r="N109" s="9">
        <f t="shared" si="35"/>
        <v>903.81500000000005</v>
      </c>
      <c r="O109" s="10">
        <f t="shared" si="36"/>
        <v>2.121320343565752E-2</v>
      </c>
      <c r="P109" s="11">
        <f t="shared" si="37"/>
        <v>2.3470736196741058E-5</v>
      </c>
      <c r="Q109" s="12">
        <f t="shared" si="38"/>
        <v>903.8362132034357</v>
      </c>
      <c r="R109" s="12">
        <f t="shared" si="39"/>
        <v>903.7937867965644</v>
      </c>
      <c r="S109" s="17">
        <v>903.82</v>
      </c>
      <c r="T109" s="13">
        <f t="shared" si="27"/>
        <v>90382</v>
      </c>
    </row>
    <row r="110" spans="1:20" ht="33" customHeight="1" x14ac:dyDescent="0.25">
      <c r="A110" s="5">
        <v>27</v>
      </c>
      <c r="B110" s="18" t="s">
        <v>34</v>
      </c>
      <c r="C110" s="45"/>
      <c r="D110" s="23">
        <v>100</v>
      </c>
      <c r="E110" s="14">
        <v>817.35</v>
      </c>
      <c r="F110" s="14">
        <f t="shared" si="34"/>
        <v>81735</v>
      </c>
      <c r="G110" s="15"/>
      <c r="H110" s="42">
        <v>983.4</v>
      </c>
      <c r="I110" s="15">
        <v>983.37</v>
      </c>
      <c r="J110" s="15"/>
      <c r="K110" s="8"/>
      <c r="L110" s="8"/>
      <c r="M110" s="8"/>
      <c r="N110" s="9">
        <f t="shared" si="35"/>
        <v>983.38499999999999</v>
      </c>
      <c r="O110" s="10">
        <f t="shared" si="36"/>
        <v>2.1213203435577133E-2</v>
      </c>
      <c r="P110" s="11">
        <f t="shared" si="37"/>
        <v>2.1571615832636389E-5</v>
      </c>
      <c r="Q110" s="12">
        <f t="shared" si="38"/>
        <v>983.40621320343553</v>
      </c>
      <c r="R110" s="12">
        <f t="shared" si="39"/>
        <v>983.36378679656445</v>
      </c>
      <c r="S110" s="17">
        <v>983.39</v>
      </c>
      <c r="T110" s="13">
        <f t="shared" si="27"/>
        <v>98339</v>
      </c>
    </row>
    <row r="111" spans="1:20" ht="33" customHeight="1" x14ac:dyDescent="0.25">
      <c r="A111" s="6">
        <v>28</v>
      </c>
      <c r="B111" s="18" t="s">
        <v>35</v>
      </c>
      <c r="C111" s="43" t="s">
        <v>21</v>
      </c>
      <c r="D111" s="23">
        <v>42</v>
      </c>
      <c r="E111" s="14">
        <v>168.3</v>
      </c>
      <c r="F111" s="14">
        <f t="shared" si="34"/>
        <v>7068.6</v>
      </c>
      <c r="G111" s="15">
        <v>366.67</v>
      </c>
      <c r="H111" s="15">
        <v>202.5</v>
      </c>
      <c r="I111" s="15">
        <v>202.46</v>
      </c>
      <c r="J111" s="15"/>
      <c r="K111" s="8"/>
      <c r="L111" s="8"/>
      <c r="M111" s="8"/>
      <c r="N111" s="9">
        <f t="shared" si="35"/>
        <v>257.21000000000004</v>
      </c>
      <c r="O111" s="10">
        <f t="shared" si="36"/>
        <v>94.795142808057392</v>
      </c>
      <c r="P111" s="11">
        <f t="shared" si="37"/>
        <v>0.36855154468355578</v>
      </c>
      <c r="Q111" s="12">
        <f t="shared" si="38"/>
        <v>352.00514280805743</v>
      </c>
      <c r="R111" s="12">
        <f t="shared" si="39"/>
        <v>162.41485719194264</v>
      </c>
      <c r="S111" s="17">
        <v>280.41000000000003</v>
      </c>
      <c r="T111" s="13">
        <f t="shared" si="27"/>
        <v>11777.220000000001</v>
      </c>
    </row>
    <row r="112" spans="1:20" ht="33" customHeight="1" x14ac:dyDescent="0.25">
      <c r="A112" s="5">
        <v>29</v>
      </c>
      <c r="B112" s="18" t="s">
        <v>36</v>
      </c>
      <c r="C112" s="44"/>
      <c r="D112" s="23">
        <v>42</v>
      </c>
      <c r="E112" s="14">
        <v>411.7</v>
      </c>
      <c r="F112" s="14">
        <f t="shared" si="34"/>
        <v>17291.399999999998</v>
      </c>
      <c r="G112" s="15"/>
      <c r="H112" s="15">
        <v>495.3</v>
      </c>
      <c r="I112" s="15">
        <v>495.3</v>
      </c>
      <c r="J112" s="15"/>
      <c r="K112" s="8"/>
      <c r="L112" s="8"/>
      <c r="M112" s="8"/>
      <c r="N112" s="9">
        <f t="shared" si="35"/>
        <v>495.3</v>
      </c>
      <c r="O112" s="10">
        <f t="shared" si="36"/>
        <v>0</v>
      </c>
      <c r="P112" s="11">
        <f t="shared" si="37"/>
        <v>0</v>
      </c>
      <c r="Q112" s="12">
        <f t="shared" si="38"/>
        <v>495.3</v>
      </c>
      <c r="R112" s="12">
        <f t="shared" si="39"/>
        <v>495.3</v>
      </c>
      <c r="S112" s="17">
        <v>495.3</v>
      </c>
      <c r="T112" s="13">
        <f t="shared" si="27"/>
        <v>20802.600000000002</v>
      </c>
    </row>
    <row r="113" spans="1:20" ht="33" customHeight="1" x14ac:dyDescent="0.25">
      <c r="A113" s="6">
        <v>30</v>
      </c>
      <c r="B113" s="18" t="s">
        <v>28</v>
      </c>
      <c r="C113" s="44"/>
      <c r="D113" s="23">
        <v>42</v>
      </c>
      <c r="E113" s="14">
        <v>238</v>
      </c>
      <c r="F113" s="14">
        <f t="shared" si="34"/>
        <v>9996</v>
      </c>
      <c r="G113" s="15"/>
      <c r="H113" s="15">
        <v>286.3</v>
      </c>
      <c r="I113" s="15">
        <v>286.33</v>
      </c>
      <c r="J113" s="15"/>
      <c r="K113" s="8"/>
      <c r="L113" s="8"/>
      <c r="M113" s="8"/>
      <c r="N113" s="9">
        <f t="shared" si="35"/>
        <v>286.315</v>
      </c>
      <c r="O113" s="10">
        <f t="shared" si="36"/>
        <v>2.1213203435577133E-2</v>
      </c>
      <c r="P113" s="11">
        <f t="shared" si="37"/>
        <v>7.4090436880977714E-5</v>
      </c>
      <c r="Q113" s="12">
        <f t="shared" si="38"/>
        <v>286.33621320343559</v>
      </c>
      <c r="R113" s="12">
        <f t="shared" si="39"/>
        <v>286.2937867965644</v>
      </c>
      <c r="S113" s="17">
        <v>286.32</v>
      </c>
      <c r="T113" s="13">
        <f t="shared" si="27"/>
        <v>12025.44</v>
      </c>
    </row>
    <row r="114" spans="1:20" ht="33" customHeight="1" x14ac:dyDescent="0.25">
      <c r="A114" s="5">
        <v>31</v>
      </c>
      <c r="B114" s="18" t="s">
        <v>29</v>
      </c>
      <c r="C114" s="44"/>
      <c r="D114" s="23">
        <v>42</v>
      </c>
      <c r="E114" s="14">
        <v>378.65</v>
      </c>
      <c r="F114" s="14">
        <f t="shared" si="34"/>
        <v>15903.3</v>
      </c>
      <c r="G114" s="15"/>
      <c r="H114" s="15">
        <v>455.5</v>
      </c>
      <c r="I114" s="15">
        <v>455.53</v>
      </c>
      <c r="J114" s="15"/>
      <c r="K114" s="8"/>
      <c r="L114" s="8"/>
      <c r="M114" s="8"/>
      <c r="N114" s="9">
        <f t="shared" si="35"/>
        <v>455.51499999999999</v>
      </c>
      <c r="O114" s="10">
        <f t="shared" si="36"/>
        <v>2.1213203435577133E-2</v>
      </c>
      <c r="P114" s="11">
        <f t="shared" si="37"/>
        <v>4.6569714357545049E-5</v>
      </c>
      <c r="Q114" s="12">
        <f t="shared" si="38"/>
        <v>455.53621320343558</v>
      </c>
      <c r="R114" s="12">
        <f t="shared" si="39"/>
        <v>455.49378679656439</v>
      </c>
      <c r="S114" s="17">
        <v>455.52</v>
      </c>
      <c r="T114" s="13">
        <f t="shared" si="27"/>
        <v>19131.84</v>
      </c>
    </row>
    <row r="115" spans="1:20" ht="33" customHeight="1" x14ac:dyDescent="0.25">
      <c r="A115" s="6">
        <v>32</v>
      </c>
      <c r="B115" s="18" t="s">
        <v>30</v>
      </c>
      <c r="C115" s="44"/>
      <c r="D115" s="23">
        <v>42</v>
      </c>
      <c r="E115" s="14">
        <v>86.55</v>
      </c>
      <c r="F115" s="14">
        <f t="shared" si="34"/>
        <v>3635.1</v>
      </c>
      <c r="G115" s="15"/>
      <c r="H115" s="15">
        <v>104.1</v>
      </c>
      <c r="I115" s="15">
        <v>104.12</v>
      </c>
      <c r="J115" s="15"/>
      <c r="K115" s="8"/>
      <c r="L115" s="8"/>
      <c r="M115" s="8"/>
      <c r="N115" s="9">
        <f t="shared" si="35"/>
        <v>104.11</v>
      </c>
      <c r="O115" s="10">
        <f t="shared" si="36"/>
        <v>1.4142135623738184E-2</v>
      </c>
      <c r="P115" s="11">
        <f t="shared" si="37"/>
        <v>1.3583839807644016E-4</v>
      </c>
      <c r="Q115" s="12">
        <f t="shared" si="38"/>
        <v>104.12414213562374</v>
      </c>
      <c r="R115" s="12">
        <f t="shared" si="39"/>
        <v>104.09585786437626</v>
      </c>
      <c r="S115" s="17">
        <v>104.11</v>
      </c>
      <c r="T115" s="13">
        <f t="shared" si="27"/>
        <v>4372.62</v>
      </c>
    </row>
    <row r="116" spans="1:20" ht="33" customHeight="1" x14ac:dyDescent="0.25">
      <c r="A116" s="5">
        <v>33</v>
      </c>
      <c r="B116" s="18" t="s">
        <v>31</v>
      </c>
      <c r="C116" s="44"/>
      <c r="D116" s="23">
        <v>42</v>
      </c>
      <c r="E116" s="14">
        <v>292.10000000000002</v>
      </c>
      <c r="F116" s="14">
        <f t="shared" si="34"/>
        <v>12268.2</v>
      </c>
      <c r="G116" s="15"/>
      <c r="H116" s="15">
        <v>351.4</v>
      </c>
      <c r="I116" s="15">
        <v>351.41</v>
      </c>
      <c r="J116" s="15"/>
      <c r="K116" s="8"/>
      <c r="L116" s="8"/>
      <c r="M116" s="8"/>
      <c r="N116" s="9">
        <f t="shared" si="35"/>
        <v>351.40499999999997</v>
      </c>
      <c r="O116" s="10">
        <f t="shared" si="36"/>
        <v>7.0710678118992383E-3</v>
      </c>
      <c r="P116" s="11">
        <f t="shared" si="37"/>
        <v>2.0122274332747794E-5</v>
      </c>
      <c r="Q116" s="12">
        <f t="shared" si="38"/>
        <v>351.41207106781189</v>
      </c>
      <c r="R116" s="12">
        <f t="shared" si="39"/>
        <v>351.39792893218805</v>
      </c>
      <c r="S116" s="17">
        <v>351.41</v>
      </c>
      <c r="T116" s="13">
        <f t="shared" si="27"/>
        <v>14759.220000000001</v>
      </c>
    </row>
    <row r="117" spans="1:20" ht="33" customHeight="1" x14ac:dyDescent="0.25">
      <c r="A117" s="6">
        <v>34</v>
      </c>
      <c r="B117" s="18" t="s">
        <v>32</v>
      </c>
      <c r="C117" s="44"/>
      <c r="D117" s="23">
        <v>42</v>
      </c>
      <c r="E117" s="14">
        <v>1171.95</v>
      </c>
      <c r="F117" s="14">
        <f t="shared" si="34"/>
        <v>49221.9</v>
      </c>
      <c r="G117" s="15"/>
      <c r="H117" s="15">
        <v>1410</v>
      </c>
      <c r="I117" s="15">
        <v>1409.98</v>
      </c>
      <c r="J117" s="15"/>
      <c r="K117" s="8"/>
      <c r="L117" s="8"/>
      <c r="M117" s="8"/>
      <c r="N117" s="9">
        <f t="shared" si="35"/>
        <v>1409.99</v>
      </c>
      <c r="O117" s="10">
        <f t="shared" si="36"/>
        <v>1.4142135623718088E-2</v>
      </c>
      <c r="P117" s="11">
        <f t="shared" si="37"/>
        <v>1.0029954555506129E-5</v>
      </c>
      <c r="Q117" s="12">
        <f t="shared" si="38"/>
        <v>1410.0041421356236</v>
      </c>
      <c r="R117" s="12">
        <f t="shared" si="39"/>
        <v>1409.9758578643764</v>
      </c>
      <c r="S117" s="17">
        <v>1409.99</v>
      </c>
      <c r="T117" s="13">
        <f t="shared" si="27"/>
        <v>59219.58</v>
      </c>
    </row>
    <row r="118" spans="1:20" ht="33" customHeight="1" x14ac:dyDescent="0.25">
      <c r="A118" s="5">
        <v>35</v>
      </c>
      <c r="B118" s="18" t="s">
        <v>33</v>
      </c>
      <c r="C118" s="44"/>
      <c r="D118" s="23">
        <v>42</v>
      </c>
      <c r="E118" s="14">
        <v>1069.75</v>
      </c>
      <c r="F118" s="14">
        <f t="shared" si="34"/>
        <v>44929.5</v>
      </c>
      <c r="G118" s="15"/>
      <c r="H118" s="15">
        <v>1287.0999999999999</v>
      </c>
      <c r="I118" s="15">
        <v>1287.05</v>
      </c>
      <c r="J118" s="15"/>
      <c r="K118" s="8"/>
      <c r="L118" s="8"/>
      <c r="M118" s="8"/>
      <c r="N118" s="9">
        <f t="shared" si="35"/>
        <v>1287.0749999999998</v>
      </c>
      <c r="O118" s="10">
        <f t="shared" si="36"/>
        <v>3.5355339059295221E-2</v>
      </c>
      <c r="P118" s="11">
        <f t="shared" si="37"/>
        <v>2.7469525132020453E-5</v>
      </c>
      <c r="Q118" s="12">
        <f t="shared" si="38"/>
        <v>1287.1103553390592</v>
      </c>
      <c r="R118" s="12">
        <f t="shared" si="39"/>
        <v>1287.0396446609404</v>
      </c>
      <c r="S118" s="17">
        <v>1287.98</v>
      </c>
      <c r="T118" s="13">
        <f t="shared" si="27"/>
        <v>54095.16</v>
      </c>
    </row>
    <row r="119" spans="1:20" ht="33" customHeight="1" x14ac:dyDescent="0.25">
      <c r="A119" s="24">
        <v>36</v>
      </c>
      <c r="B119" s="18" t="s">
        <v>34</v>
      </c>
      <c r="C119" s="45"/>
      <c r="D119" s="23">
        <v>42</v>
      </c>
      <c r="E119" s="26">
        <v>1045.75</v>
      </c>
      <c r="F119" s="14">
        <f t="shared" si="34"/>
        <v>43921.5</v>
      </c>
      <c r="G119" s="28"/>
      <c r="H119" s="15">
        <v>1258</v>
      </c>
      <c r="I119" s="42">
        <v>1257.95</v>
      </c>
      <c r="J119" s="28"/>
      <c r="K119" s="75"/>
      <c r="L119" s="75"/>
      <c r="M119" s="75"/>
      <c r="N119" s="9">
        <f t="shared" si="35"/>
        <v>1257.9749999999999</v>
      </c>
      <c r="O119" s="10">
        <f t="shared" si="36"/>
        <v>3.5355339059295221E-2</v>
      </c>
      <c r="P119" s="11">
        <f t="shared" si="37"/>
        <v>2.8104961592476181E-5</v>
      </c>
      <c r="Q119" s="12">
        <f t="shared" si="38"/>
        <v>1258.0103553390593</v>
      </c>
      <c r="R119" s="12">
        <f t="shared" si="39"/>
        <v>1257.9396446609405</v>
      </c>
      <c r="S119" s="17">
        <v>1257.98</v>
      </c>
      <c r="T119" s="13">
        <f t="shared" si="27"/>
        <v>52835.16</v>
      </c>
    </row>
    <row r="120" spans="1:20" ht="33" customHeight="1" x14ac:dyDescent="0.25">
      <c r="A120" s="5">
        <v>37</v>
      </c>
      <c r="B120" s="18" t="s">
        <v>35</v>
      </c>
      <c r="C120" s="43" t="s">
        <v>22</v>
      </c>
      <c r="D120" s="23">
        <v>27</v>
      </c>
      <c r="E120" s="14">
        <v>228.4</v>
      </c>
      <c r="F120" s="14">
        <f t="shared" si="34"/>
        <v>6166.8</v>
      </c>
      <c r="G120" s="15">
        <v>366.67</v>
      </c>
      <c r="H120" s="15">
        <v>274.7</v>
      </c>
      <c r="I120" s="42">
        <v>274.72000000000003</v>
      </c>
      <c r="J120" s="15"/>
      <c r="K120" s="8"/>
      <c r="L120" s="8"/>
      <c r="M120" s="8"/>
      <c r="N120" s="9">
        <f t="shared" si="35"/>
        <v>305.36333333333334</v>
      </c>
      <c r="O120" s="10">
        <f t="shared" si="36"/>
        <v>53.093131696419533</v>
      </c>
      <c r="P120" s="11">
        <f t="shared" si="37"/>
        <v>0.1738687193280776</v>
      </c>
      <c r="Q120" s="12">
        <f t="shared" si="38"/>
        <v>358.45646502975285</v>
      </c>
      <c r="R120" s="12">
        <f t="shared" si="39"/>
        <v>252.27020163691381</v>
      </c>
      <c r="S120" s="17">
        <v>366.52</v>
      </c>
      <c r="T120" s="13">
        <f t="shared" si="27"/>
        <v>9896.0399999999991</v>
      </c>
    </row>
    <row r="121" spans="1:20" ht="33" customHeight="1" x14ac:dyDescent="0.25">
      <c r="A121" s="24">
        <v>38</v>
      </c>
      <c r="B121" s="18" t="s">
        <v>27</v>
      </c>
      <c r="C121" s="44"/>
      <c r="D121" s="23">
        <v>27</v>
      </c>
      <c r="E121" s="14">
        <v>531.9</v>
      </c>
      <c r="F121" s="14">
        <f t="shared" si="34"/>
        <v>14361.3</v>
      </c>
      <c r="G121" s="15"/>
      <c r="H121" s="15">
        <v>639.79999999999995</v>
      </c>
      <c r="I121" s="42">
        <v>639.82000000000005</v>
      </c>
      <c r="J121" s="15"/>
      <c r="K121" s="8"/>
      <c r="L121" s="8"/>
      <c r="M121" s="8"/>
      <c r="N121" s="9">
        <f t="shared" si="35"/>
        <v>639.80999999999995</v>
      </c>
      <c r="O121" s="10">
        <f t="shared" si="36"/>
        <v>1.4142135623798477E-2</v>
      </c>
      <c r="P121" s="11">
        <f t="shared" si="37"/>
        <v>2.2103648932962096E-5</v>
      </c>
      <c r="Q121" s="12">
        <f t="shared" si="38"/>
        <v>639.82414213562379</v>
      </c>
      <c r="R121" s="12">
        <f t="shared" si="39"/>
        <v>639.7958578643761</v>
      </c>
      <c r="S121" s="17">
        <v>639.80999999999995</v>
      </c>
      <c r="T121" s="13">
        <f t="shared" si="27"/>
        <v>17274.87</v>
      </c>
    </row>
    <row r="122" spans="1:20" ht="33" customHeight="1" x14ac:dyDescent="0.25">
      <c r="A122" s="5">
        <v>39</v>
      </c>
      <c r="B122" s="18" t="s">
        <v>28</v>
      </c>
      <c r="C122" s="44"/>
      <c r="D122" s="23">
        <v>27</v>
      </c>
      <c r="E122" s="14">
        <v>276.39999999999998</v>
      </c>
      <c r="F122" s="14">
        <f t="shared" si="34"/>
        <v>7462.7999999999993</v>
      </c>
      <c r="G122" s="15"/>
      <c r="H122" s="15">
        <v>332.6</v>
      </c>
      <c r="I122" s="42">
        <v>332.56</v>
      </c>
      <c r="J122" s="15"/>
      <c r="K122" s="8"/>
      <c r="L122" s="8"/>
      <c r="M122" s="8"/>
      <c r="N122" s="9">
        <f t="shared" si="35"/>
        <v>332.58000000000004</v>
      </c>
      <c r="O122" s="10">
        <f t="shared" si="36"/>
        <v>2.8284271247476369E-2</v>
      </c>
      <c r="P122" s="11">
        <f t="shared" si="37"/>
        <v>8.5045015477408034E-5</v>
      </c>
      <c r="Q122" s="12">
        <f t="shared" si="38"/>
        <v>332.6082842712475</v>
      </c>
      <c r="R122" s="12">
        <f t="shared" si="39"/>
        <v>332.55171572875258</v>
      </c>
      <c r="S122" s="17">
        <v>332.58</v>
      </c>
      <c r="T122" s="13">
        <f t="shared" si="27"/>
        <v>8979.66</v>
      </c>
    </row>
    <row r="123" spans="1:20" ht="33" customHeight="1" x14ac:dyDescent="0.25">
      <c r="A123" s="24">
        <v>40</v>
      </c>
      <c r="B123" s="18" t="s">
        <v>38</v>
      </c>
      <c r="C123" s="44"/>
      <c r="D123" s="23">
        <v>27</v>
      </c>
      <c r="E123" s="14">
        <v>497.61</v>
      </c>
      <c r="F123" s="14">
        <f t="shared" si="34"/>
        <v>13435.470000000001</v>
      </c>
      <c r="G123" s="15"/>
      <c r="H123" s="15">
        <v>598.6</v>
      </c>
      <c r="I123" s="42">
        <v>598.61</v>
      </c>
      <c r="J123" s="15"/>
      <c r="K123" s="8"/>
      <c r="L123" s="8"/>
      <c r="M123" s="8"/>
      <c r="N123" s="9">
        <f t="shared" si="35"/>
        <v>598.60500000000002</v>
      </c>
      <c r="O123" s="10">
        <f t="shared" si="36"/>
        <v>7.0710678118590439E-3</v>
      </c>
      <c r="P123" s="11">
        <f t="shared" si="37"/>
        <v>1.1812577261898987E-5</v>
      </c>
      <c r="Q123" s="12">
        <f t="shared" si="38"/>
        <v>598.61207106781183</v>
      </c>
      <c r="R123" s="12">
        <f t="shared" si="39"/>
        <v>598.59792893218821</v>
      </c>
      <c r="S123" s="17">
        <v>598.61</v>
      </c>
      <c r="T123" s="13">
        <f t="shared" si="27"/>
        <v>16162.470000000001</v>
      </c>
    </row>
    <row r="124" spans="1:20" ht="33" customHeight="1" x14ac:dyDescent="0.25">
      <c r="A124" s="5">
        <v>41</v>
      </c>
      <c r="B124" s="18" t="s">
        <v>30</v>
      </c>
      <c r="C124" s="44"/>
      <c r="D124" s="23">
        <v>27</v>
      </c>
      <c r="E124" s="14">
        <v>90.1</v>
      </c>
      <c r="F124" s="14">
        <f t="shared" si="34"/>
        <v>2432.6999999999998</v>
      </c>
      <c r="G124" s="15"/>
      <c r="H124" s="15">
        <v>108.4</v>
      </c>
      <c r="I124" s="42">
        <v>108.44</v>
      </c>
      <c r="J124" s="15"/>
      <c r="K124" s="8"/>
      <c r="L124" s="8"/>
      <c r="M124" s="8"/>
      <c r="N124" s="9">
        <f t="shared" si="35"/>
        <v>108.42</v>
      </c>
      <c r="O124" s="10">
        <f t="shared" si="36"/>
        <v>2.8284271247456274E-2</v>
      </c>
      <c r="P124" s="11">
        <f t="shared" si="37"/>
        <v>2.6087687924235633E-4</v>
      </c>
      <c r="Q124" s="12">
        <f t="shared" si="38"/>
        <v>108.44828427124746</v>
      </c>
      <c r="R124" s="12">
        <f t="shared" si="39"/>
        <v>108.39171572875254</v>
      </c>
      <c r="S124" s="17">
        <v>108.42</v>
      </c>
      <c r="T124" s="13">
        <f t="shared" si="27"/>
        <v>2927.34</v>
      </c>
    </row>
    <row r="125" spans="1:20" ht="33" customHeight="1" x14ac:dyDescent="0.25">
      <c r="A125" s="24">
        <v>42</v>
      </c>
      <c r="B125" s="18" t="s">
        <v>31</v>
      </c>
      <c r="C125" s="44"/>
      <c r="D125" s="23">
        <v>27</v>
      </c>
      <c r="E125" s="14">
        <v>390.6</v>
      </c>
      <c r="F125" s="14">
        <f t="shared" si="34"/>
        <v>10546.2</v>
      </c>
      <c r="G125" s="15"/>
      <c r="H125" s="15">
        <v>469.9</v>
      </c>
      <c r="I125" s="42">
        <v>469.92</v>
      </c>
      <c r="J125" s="15"/>
      <c r="K125" s="8"/>
      <c r="L125" s="8"/>
      <c r="M125" s="8"/>
      <c r="N125" s="9">
        <f t="shared" si="35"/>
        <v>469.90999999999997</v>
      </c>
      <c r="O125" s="10">
        <f t="shared" si="36"/>
        <v>1.4142135623758283E-2</v>
      </c>
      <c r="P125" s="11">
        <f t="shared" si="37"/>
        <v>3.0095413214782157E-5</v>
      </c>
      <c r="Q125" s="12">
        <f t="shared" si="38"/>
        <v>469.92414213562375</v>
      </c>
      <c r="R125" s="12">
        <f t="shared" si="39"/>
        <v>469.89585786437618</v>
      </c>
      <c r="S125" s="17">
        <v>469.91</v>
      </c>
      <c r="T125" s="13">
        <f t="shared" si="27"/>
        <v>12687.570000000002</v>
      </c>
    </row>
    <row r="126" spans="1:20" ht="33" customHeight="1" x14ac:dyDescent="0.25">
      <c r="A126" s="5">
        <v>43</v>
      </c>
      <c r="B126" s="18" t="s">
        <v>32</v>
      </c>
      <c r="C126" s="44"/>
      <c r="D126" s="23">
        <v>27</v>
      </c>
      <c r="E126" s="14">
        <v>3125.1</v>
      </c>
      <c r="F126" s="14">
        <f t="shared" si="34"/>
        <v>84377.7</v>
      </c>
      <c r="G126" s="15"/>
      <c r="H126" s="15">
        <v>3759.6</v>
      </c>
      <c r="I126" s="42">
        <v>3759.61</v>
      </c>
      <c r="J126" s="15"/>
      <c r="K126" s="8"/>
      <c r="L126" s="8"/>
      <c r="M126" s="8"/>
      <c r="N126" s="9">
        <f t="shared" si="35"/>
        <v>3759.605</v>
      </c>
      <c r="O126" s="10">
        <f t="shared" si="36"/>
        <v>7.0710678120198215E-3</v>
      </c>
      <c r="P126" s="11">
        <f t="shared" si="37"/>
        <v>1.8808007256134145E-6</v>
      </c>
      <c r="Q126" s="12">
        <f t="shared" si="38"/>
        <v>3759.6120710678119</v>
      </c>
      <c r="R126" s="12">
        <f t="shared" si="39"/>
        <v>3759.5979289321881</v>
      </c>
      <c r="S126" s="17">
        <v>3759.61</v>
      </c>
      <c r="T126" s="13">
        <f t="shared" si="27"/>
        <v>101509.47</v>
      </c>
    </row>
    <row r="127" spans="1:20" ht="33" customHeight="1" x14ac:dyDescent="0.25">
      <c r="A127" s="24">
        <v>44</v>
      </c>
      <c r="B127" s="18" t="s">
        <v>33</v>
      </c>
      <c r="C127" s="44"/>
      <c r="D127" s="23">
        <v>27</v>
      </c>
      <c r="E127" s="14">
        <v>3004.9</v>
      </c>
      <c r="F127" s="14">
        <f t="shared" si="34"/>
        <v>81132.3</v>
      </c>
      <c r="G127" s="15"/>
      <c r="H127" s="15">
        <v>3615.3</v>
      </c>
      <c r="I127" s="42">
        <v>3615.32</v>
      </c>
      <c r="J127" s="15"/>
      <c r="K127" s="8"/>
      <c r="L127" s="8"/>
      <c r="M127" s="8"/>
      <c r="N127" s="9">
        <f t="shared" si="35"/>
        <v>3615.3100000000004</v>
      </c>
      <c r="O127" s="10">
        <f t="shared" si="36"/>
        <v>1.4142135623718088E-2</v>
      </c>
      <c r="P127" s="11">
        <f t="shared" si="37"/>
        <v>3.911735265777509E-6</v>
      </c>
      <c r="Q127" s="12">
        <f t="shared" si="38"/>
        <v>3615.3241421356242</v>
      </c>
      <c r="R127" s="12">
        <f t="shared" si="39"/>
        <v>3615.2958578643766</v>
      </c>
      <c r="S127" s="17">
        <v>3615.31</v>
      </c>
      <c r="T127" s="13">
        <f t="shared" si="27"/>
        <v>97613.37</v>
      </c>
    </row>
    <row r="128" spans="1:20" ht="33" customHeight="1" x14ac:dyDescent="0.25">
      <c r="A128" s="5">
        <v>45</v>
      </c>
      <c r="B128" s="22" t="s">
        <v>42</v>
      </c>
      <c r="C128" s="45"/>
      <c r="D128" s="23">
        <v>27</v>
      </c>
      <c r="E128" s="14">
        <v>2899.1</v>
      </c>
      <c r="F128" s="14">
        <f t="shared" si="34"/>
        <v>78275.7</v>
      </c>
      <c r="G128" s="15"/>
      <c r="H128" s="15">
        <v>3488.1</v>
      </c>
      <c r="I128" s="42">
        <v>3488.05</v>
      </c>
      <c r="J128" s="15"/>
      <c r="K128" s="8"/>
      <c r="L128" s="8"/>
      <c r="M128" s="8"/>
      <c r="N128" s="9">
        <f t="shared" si="35"/>
        <v>3488.0749999999998</v>
      </c>
      <c r="O128" s="10">
        <f t="shared" si="36"/>
        <v>3.535533905913444E-2</v>
      </c>
      <c r="P128" s="11">
        <f t="shared" si="37"/>
        <v>1.0136060451433653E-5</v>
      </c>
      <c r="Q128" s="12">
        <f t="shared" si="38"/>
        <v>3488.110355339059</v>
      </c>
      <c r="R128" s="12">
        <f t="shared" si="39"/>
        <v>3488.0396446609407</v>
      </c>
      <c r="S128" s="29">
        <v>3488.08</v>
      </c>
      <c r="T128" s="13">
        <f t="shared" ref="T128:T194" si="40">S128*D128</f>
        <v>94178.16</v>
      </c>
    </row>
    <row r="129" spans="1:20" ht="33" customHeight="1" x14ac:dyDescent="0.25">
      <c r="A129" s="77" t="s">
        <v>65</v>
      </c>
      <c r="B129" s="78"/>
      <c r="C129" s="78"/>
      <c r="D129" s="78"/>
      <c r="E129" s="79"/>
      <c r="F129" s="15">
        <f>SUM(F113:F128)</f>
        <v>478066.47</v>
      </c>
      <c r="G129" s="80" t="s">
        <v>15</v>
      </c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2"/>
      <c r="T129" s="76">
        <f>SUM(T113:T128)</f>
        <v>577667.97000000009</v>
      </c>
    </row>
    <row r="130" spans="1:20" ht="24.75" customHeight="1" x14ac:dyDescent="0.25">
      <c r="A130" s="46" t="s">
        <v>45</v>
      </c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8"/>
    </row>
    <row r="131" spans="1:20" ht="33" customHeight="1" x14ac:dyDescent="0.25">
      <c r="A131" s="5">
        <v>1</v>
      </c>
      <c r="B131" s="18" t="s">
        <v>19</v>
      </c>
      <c r="C131" s="19">
        <v>9000</v>
      </c>
      <c r="D131" s="23">
        <v>160</v>
      </c>
      <c r="E131" s="36">
        <v>469.07</v>
      </c>
      <c r="F131" s="7">
        <f>E131*D131</f>
        <v>75051.199999999997</v>
      </c>
      <c r="G131" s="38">
        <v>802</v>
      </c>
      <c r="H131" s="40">
        <v>490</v>
      </c>
      <c r="I131" s="38">
        <v>484.46</v>
      </c>
      <c r="J131" s="38">
        <v>620</v>
      </c>
      <c r="K131" s="38"/>
      <c r="L131" s="38"/>
      <c r="M131" s="38"/>
      <c r="N131" s="9">
        <f t="shared" ref="N131" si="41">AVERAGE(G131,H131,I131,J131,K131,L131,M131)</f>
        <v>599.11500000000001</v>
      </c>
      <c r="O131" s="10">
        <f t="shared" ref="O131" si="42">STDEV(G131,H131,I131,J131,K131,L131,M131)</f>
        <v>149.05296452380048</v>
      </c>
      <c r="P131" s="11">
        <f t="shared" ref="P131" si="43">O131/N131</f>
        <v>0.24878857068142257</v>
      </c>
      <c r="Q131" s="12">
        <f t="shared" ref="Q131" si="44">N131+O131</f>
        <v>748.16796452380049</v>
      </c>
      <c r="R131" s="12">
        <f t="shared" ref="R131" si="45">N131-O131</f>
        <v>450.06203547619953</v>
      </c>
      <c r="S131" s="13">
        <v>599.12</v>
      </c>
      <c r="T131" s="13">
        <f t="shared" si="40"/>
        <v>95859.199999999997</v>
      </c>
    </row>
    <row r="132" spans="1:20" ht="33" customHeight="1" x14ac:dyDescent="0.25">
      <c r="A132" s="6">
        <v>2</v>
      </c>
      <c r="B132" s="20" t="s">
        <v>19</v>
      </c>
      <c r="C132" s="20" t="s">
        <v>20</v>
      </c>
      <c r="D132" s="23">
        <v>388</v>
      </c>
      <c r="E132" s="37">
        <v>476.07</v>
      </c>
      <c r="F132" s="7">
        <f t="shared" ref="F132:F146" si="46">E132*D132</f>
        <v>184715.16</v>
      </c>
      <c r="G132" s="39">
        <v>802</v>
      </c>
      <c r="H132" s="40">
        <v>492</v>
      </c>
      <c r="I132" s="39">
        <v>491.69</v>
      </c>
      <c r="J132" s="39">
        <v>620</v>
      </c>
      <c r="K132" s="38"/>
      <c r="L132" s="38"/>
      <c r="M132" s="38"/>
      <c r="N132" s="9">
        <f t="shared" ref="N132:N146" si="47">AVERAGE(G132,H132,I132,J132,K132,L132,M132)</f>
        <v>601.42250000000001</v>
      </c>
      <c r="O132" s="10">
        <f t="shared" ref="O132:O146" si="48">STDEV(G132,H132,I132,J132,K132,L132,M132)</f>
        <v>146.73213925949094</v>
      </c>
      <c r="P132" s="11">
        <f t="shared" ref="P132:P146" si="49">O132/N132</f>
        <v>0.24397514103561296</v>
      </c>
      <c r="Q132" s="12">
        <f t="shared" ref="Q132:Q146" si="50">N132+O132</f>
        <v>748.15463925949098</v>
      </c>
      <c r="R132" s="12">
        <f t="shared" ref="R132:R146" si="51">N132-O132</f>
        <v>454.69036074050905</v>
      </c>
      <c r="S132" s="17">
        <v>601.41999999999996</v>
      </c>
      <c r="T132" s="13">
        <f t="shared" si="40"/>
        <v>233350.96</v>
      </c>
    </row>
    <row r="133" spans="1:20" ht="33" customHeight="1" x14ac:dyDescent="0.25">
      <c r="A133" s="5">
        <v>3</v>
      </c>
      <c r="B133" s="20" t="s">
        <v>19</v>
      </c>
      <c r="C133" s="20" t="s">
        <v>21</v>
      </c>
      <c r="D133" s="23">
        <v>289</v>
      </c>
      <c r="E133" s="37">
        <v>595.09</v>
      </c>
      <c r="F133" s="7">
        <f t="shared" si="46"/>
        <v>171981.01</v>
      </c>
      <c r="G133" s="39">
        <v>802</v>
      </c>
      <c r="H133" s="41">
        <v>615</v>
      </c>
      <c r="I133" s="39">
        <v>614.61</v>
      </c>
      <c r="J133" s="39">
        <v>800</v>
      </c>
      <c r="K133" s="38"/>
      <c r="L133" s="38"/>
      <c r="M133" s="38"/>
      <c r="N133" s="9">
        <f t="shared" si="47"/>
        <v>707.90250000000003</v>
      </c>
      <c r="O133" s="10">
        <f t="shared" si="48"/>
        <v>107.50295201373113</v>
      </c>
      <c r="P133" s="11">
        <f t="shared" si="49"/>
        <v>0.15186124079761143</v>
      </c>
      <c r="Q133" s="12">
        <f t="shared" si="50"/>
        <v>815.40545201373118</v>
      </c>
      <c r="R133" s="12">
        <f t="shared" si="51"/>
        <v>600.39954798626889</v>
      </c>
      <c r="S133" s="17">
        <v>707.9</v>
      </c>
      <c r="T133" s="13">
        <f t="shared" si="40"/>
        <v>204583.1</v>
      </c>
    </row>
    <row r="134" spans="1:20" ht="33" customHeight="1" x14ac:dyDescent="0.25">
      <c r="A134" s="6">
        <v>4</v>
      </c>
      <c r="B134" s="20" t="s">
        <v>19</v>
      </c>
      <c r="C134" s="20" t="s">
        <v>22</v>
      </c>
      <c r="D134" s="23">
        <v>235</v>
      </c>
      <c r="E134" s="37">
        <v>945.14</v>
      </c>
      <c r="F134" s="7">
        <f t="shared" si="46"/>
        <v>222107.9</v>
      </c>
      <c r="G134" s="39"/>
      <c r="H134" s="39">
        <v>980</v>
      </c>
      <c r="I134" s="39">
        <v>976.14</v>
      </c>
      <c r="J134" s="39">
        <v>2000</v>
      </c>
      <c r="K134" s="38"/>
      <c r="L134" s="38"/>
      <c r="M134" s="38"/>
      <c r="N134" s="9">
        <f t="shared" si="47"/>
        <v>1318.7133333333334</v>
      </c>
      <c r="O134" s="10">
        <f t="shared" si="48"/>
        <v>590.01471721757366</v>
      </c>
      <c r="P134" s="11">
        <f t="shared" si="49"/>
        <v>0.447416964933678</v>
      </c>
      <c r="Q134" s="12">
        <f t="shared" si="50"/>
        <v>1908.728050550907</v>
      </c>
      <c r="R134" s="12">
        <f t="shared" si="51"/>
        <v>728.69861611575971</v>
      </c>
      <c r="S134" s="17">
        <v>1318.71</v>
      </c>
      <c r="T134" s="13">
        <f t="shared" si="40"/>
        <v>309896.85000000003</v>
      </c>
    </row>
    <row r="135" spans="1:20" ht="33" customHeight="1" x14ac:dyDescent="0.25">
      <c r="A135" s="5">
        <v>5</v>
      </c>
      <c r="B135" s="20" t="s">
        <v>23</v>
      </c>
      <c r="C135" s="19">
        <v>9000</v>
      </c>
      <c r="D135" s="23">
        <v>164</v>
      </c>
      <c r="E135" s="37">
        <v>213.96</v>
      </c>
      <c r="F135" s="7">
        <f t="shared" si="46"/>
        <v>35089.440000000002</v>
      </c>
      <c r="G135" s="39">
        <v>334.7</v>
      </c>
      <c r="H135" s="41">
        <v>225</v>
      </c>
      <c r="I135" s="39">
        <v>220.98</v>
      </c>
      <c r="J135" s="39">
        <v>200</v>
      </c>
      <c r="K135" s="38"/>
      <c r="L135" s="38"/>
      <c r="M135" s="38"/>
      <c r="N135" s="9">
        <f t="shared" si="47"/>
        <v>245.17000000000002</v>
      </c>
      <c r="O135" s="10">
        <f t="shared" si="48"/>
        <v>60.684799854109428</v>
      </c>
      <c r="P135" s="11">
        <f t="shared" si="49"/>
        <v>0.24752131114781345</v>
      </c>
      <c r="Q135" s="12">
        <f t="shared" si="50"/>
        <v>305.85479985410944</v>
      </c>
      <c r="R135" s="12">
        <f t="shared" si="51"/>
        <v>184.48520014589059</v>
      </c>
      <c r="S135" s="17">
        <v>245.17</v>
      </c>
      <c r="T135" s="13">
        <f t="shared" si="40"/>
        <v>40207.879999999997</v>
      </c>
    </row>
    <row r="136" spans="1:20" ht="33" customHeight="1" x14ac:dyDescent="0.25">
      <c r="A136" s="6">
        <v>6</v>
      </c>
      <c r="B136" s="20" t="s">
        <v>23</v>
      </c>
      <c r="C136" s="20" t="s">
        <v>20</v>
      </c>
      <c r="D136" s="23">
        <v>413</v>
      </c>
      <c r="E136" s="37">
        <v>213.96</v>
      </c>
      <c r="F136" s="7">
        <f t="shared" si="46"/>
        <v>88365.48000000001</v>
      </c>
      <c r="G136" s="39">
        <v>334.7</v>
      </c>
      <c r="H136" s="39">
        <v>225</v>
      </c>
      <c r="I136" s="39">
        <v>220.98</v>
      </c>
      <c r="J136" s="39">
        <v>200</v>
      </c>
      <c r="K136" s="38"/>
      <c r="L136" s="38"/>
      <c r="M136" s="38"/>
      <c r="N136" s="9">
        <f t="shared" si="47"/>
        <v>245.17000000000002</v>
      </c>
      <c r="O136" s="10">
        <f t="shared" si="48"/>
        <v>60.684799854109428</v>
      </c>
      <c r="P136" s="11">
        <f t="shared" si="49"/>
        <v>0.24752131114781345</v>
      </c>
      <c r="Q136" s="12">
        <f t="shared" si="50"/>
        <v>305.85479985410944</v>
      </c>
      <c r="R136" s="12">
        <f t="shared" si="51"/>
        <v>184.48520014589059</v>
      </c>
      <c r="S136" s="17">
        <v>245.17</v>
      </c>
      <c r="T136" s="13">
        <f t="shared" si="40"/>
        <v>101255.20999999999</v>
      </c>
    </row>
    <row r="137" spans="1:20" ht="33" customHeight="1" x14ac:dyDescent="0.25">
      <c r="A137" s="5">
        <v>7</v>
      </c>
      <c r="B137" s="20" t="s">
        <v>23</v>
      </c>
      <c r="C137" s="20" t="s">
        <v>21</v>
      </c>
      <c r="D137" s="23">
        <v>276</v>
      </c>
      <c r="E137" s="37">
        <v>420.06</v>
      </c>
      <c r="F137" s="7">
        <f t="shared" si="46"/>
        <v>115936.56</v>
      </c>
      <c r="G137" s="39">
        <v>334.7</v>
      </c>
      <c r="H137" s="41">
        <v>435</v>
      </c>
      <c r="I137" s="39">
        <v>433.84</v>
      </c>
      <c r="J137" s="39"/>
      <c r="K137" s="38"/>
      <c r="L137" s="38"/>
      <c r="M137" s="38"/>
      <c r="N137" s="9">
        <f t="shared" si="47"/>
        <v>401.18</v>
      </c>
      <c r="O137" s="10">
        <f t="shared" si="48"/>
        <v>57.576290259098755</v>
      </c>
      <c r="P137" s="11">
        <f t="shared" si="49"/>
        <v>0.14351734946681977</v>
      </c>
      <c r="Q137" s="12">
        <f t="shared" si="50"/>
        <v>458.75629025909876</v>
      </c>
      <c r="R137" s="12">
        <f t="shared" si="51"/>
        <v>343.60370974090125</v>
      </c>
      <c r="S137" s="17">
        <v>401.18</v>
      </c>
      <c r="T137" s="13">
        <f t="shared" si="40"/>
        <v>110725.68000000001</v>
      </c>
    </row>
    <row r="138" spans="1:20" ht="33" customHeight="1" x14ac:dyDescent="0.25">
      <c r="A138" s="6">
        <v>8</v>
      </c>
      <c r="B138" s="20" t="s">
        <v>23</v>
      </c>
      <c r="C138" s="20" t="s">
        <v>22</v>
      </c>
      <c r="D138" s="23">
        <v>201</v>
      </c>
      <c r="E138" s="37">
        <v>658.09</v>
      </c>
      <c r="F138" s="7">
        <f t="shared" si="46"/>
        <v>132276.09</v>
      </c>
      <c r="G138" s="39"/>
      <c r="H138" s="39">
        <v>680</v>
      </c>
      <c r="I138" s="39">
        <v>679.68</v>
      </c>
      <c r="J138" s="39"/>
      <c r="K138" s="38"/>
      <c r="L138" s="38"/>
      <c r="M138" s="38"/>
      <c r="N138" s="9">
        <f t="shared" si="47"/>
        <v>679.83999999999992</v>
      </c>
      <c r="O138" s="10">
        <f t="shared" si="48"/>
        <v>0.2262741699797306</v>
      </c>
      <c r="P138" s="11">
        <f t="shared" si="49"/>
        <v>3.3283444631050044E-4</v>
      </c>
      <c r="Q138" s="12">
        <f t="shared" si="50"/>
        <v>680.06627416997969</v>
      </c>
      <c r="R138" s="12">
        <f t="shared" si="51"/>
        <v>679.61372583002014</v>
      </c>
      <c r="S138" s="17">
        <v>679.84</v>
      </c>
      <c r="T138" s="13">
        <f t="shared" si="40"/>
        <v>136647.84</v>
      </c>
    </row>
    <row r="139" spans="1:20" ht="33" customHeight="1" x14ac:dyDescent="0.25">
      <c r="A139" s="5">
        <v>9</v>
      </c>
      <c r="B139" s="20" t="s">
        <v>24</v>
      </c>
      <c r="C139" s="19">
        <v>9000</v>
      </c>
      <c r="D139" s="23">
        <v>284</v>
      </c>
      <c r="E139" s="37">
        <v>325.55</v>
      </c>
      <c r="F139" s="7">
        <f t="shared" si="46"/>
        <v>92456.2</v>
      </c>
      <c r="G139" s="39"/>
      <c r="H139" s="41">
        <v>338</v>
      </c>
      <c r="I139" s="39">
        <v>336.23</v>
      </c>
      <c r="J139" s="39"/>
      <c r="K139" s="38"/>
      <c r="L139" s="38"/>
      <c r="M139" s="38"/>
      <c r="N139" s="9">
        <f t="shared" si="47"/>
        <v>337.11500000000001</v>
      </c>
      <c r="O139" s="10">
        <f t="shared" si="48"/>
        <v>1.2515790027001763</v>
      </c>
      <c r="P139" s="11">
        <f t="shared" si="49"/>
        <v>3.7126173641047603E-3</v>
      </c>
      <c r="Q139" s="12">
        <f t="shared" si="50"/>
        <v>338.36657900270018</v>
      </c>
      <c r="R139" s="12">
        <f t="shared" si="51"/>
        <v>335.86342099729984</v>
      </c>
      <c r="S139" s="17">
        <v>337.12</v>
      </c>
      <c r="T139" s="13">
        <f t="shared" si="40"/>
        <v>95742.080000000002</v>
      </c>
    </row>
    <row r="140" spans="1:20" ht="33" customHeight="1" x14ac:dyDescent="0.25">
      <c r="A140" s="6">
        <v>10</v>
      </c>
      <c r="B140" s="21" t="s">
        <v>24</v>
      </c>
      <c r="C140" s="21" t="s">
        <v>20</v>
      </c>
      <c r="D140" s="23">
        <v>580</v>
      </c>
      <c r="E140" s="37">
        <v>325.55</v>
      </c>
      <c r="F140" s="7">
        <f t="shared" si="46"/>
        <v>188819</v>
      </c>
      <c r="G140" s="39"/>
      <c r="H140" s="39">
        <v>338</v>
      </c>
      <c r="I140" s="39">
        <v>336.23</v>
      </c>
      <c r="J140" s="39"/>
      <c r="K140" s="38"/>
      <c r="L140" s="38"/>
      <c r="M140" s="38"/>
      <c r="N140" s="9">
        <f t="shared" si="47"/>
        <v>337.11500000000001</v>
      </c>
      <c r="O140" s="10">
        <f t="shared" si="48"/>
        <v>1.2515790027001763</v>
      </c>
      <c r="P140" s="11">
        <f t="shared" si="49"/>
        <v>3.7126173641047603E-3</v>
      </c>
      <c r="Q140" s="12">
        <f t="shared" si="50"/>
        <v>338.36657900270018</v>
      </c>
      <c r="R140" s="12">
        <f t="shared" si="51"/>
        <v>335.86342099729984</v>
      </c>
      <c r="S140" s="17">
        <v>337.12</v>
      </c>
      <c r="T140" s="13">
        <f t="shared" si="40"/>
        <v>195529.60000000001</v>
      </c>
    </row>
    <row r="141" spans="1:20" ht="33" customHeight="1" x14ac:dyDescent="0.25">
      <c r="A141" s="5">
        <v>11</v>
      </c>
      <c r="B141" s="20" t="s">
        <v>24</v>
      </c>
      <c r="C141" s="20" t="s">
        <v>21</v>
      </c>
      <c r="D141" s="23">
        <v>433</v>
      </c>
      <c r="E141" s="37">
        <v>446.31</v>
      </c>
      <c r="F141" s="7">
        <f t="shared" si="46"/>
        <v>193252.23</v>
      </c>
      <c r="G141" s="39"/>
      <c r="H141" s="39">
        <v>460</v>
      </c>
      <c r="I141" s="39">
        <v>460.95</v>
      </c>
      <c r="J141" s="39"/>
      <c r="K141" s="38"/>
      <c r="L141" s="38"/>
      <c r="M141" s="38"/>
      <c r="N141" s="9">
        <f t="shared" si="47"/>
        <v>460.47500000000002</v>
      </c>
      <c r="O141" s="10">
        <f t="shared" si="48"/>
        <v>0.67175144212721216</v>
      </c>
      <c r="P141" s="11">
        <f t="shared" si="49"/>
        <v>1.458822828877164E-3</v>
      </c>
      <c r="Q141" s="12">
        <f t="shared" si="50"/>
        <v>461.14675144212725</v>
      </c>
      <c r="R141" s="12">
        <f t="shared" si="51"/>
        <v>459.80324855787279</v>
      </c>
      <c r="S141" s="17">
        <v>460.48</v>
      </c>
      <c r="T141" s="13">
        <f t="shared" si="40"/>
        <v>199387.84</v>
      </c>
    </row>
    <row r="142" spans="1:20" ht="33" customHeight="1" x14ac:dyDescent="0.25">
      <c r="A142" s="6">
        <v>12</v>
      </c>
      <c r="B142" s="20" t="s">
        <v>24</v>
      </c>
      <c r="C142" s="20" t="s">
        <v>22</v>
      </c>
      <c r="D142" s="23">
        <v>360</v>
      </c>
      <c r="E142" s="37">
        <v>577.58000000000004</v>
      </c>
      <c r="F142" s="7">
        <f t="shared" si="46"/>
        <v>207928.80000000002</v>
      </c>
      <c r="G142" s="39"/>
      <c r="H142" s="41">
        <v>590</v>
      </c>
      <c r="I142" s="39">
        <v>596.52</v>
      </c>
      <c r="J142" s="39">
        <v>600</v>
      </c>
      <c r="K142" s="38"/>
      <c r="L142" s="38"/>
      <c r="M142" s="38"/>
      <c r="N142" s="9">
        <f t="shared" si="47"/>
        <v>595.50666666666666</v>
      </c>
      <c r="O142" s="10">
        <f t="shared" si="48"/>
        <v>5.0764291912064836</v>
      </c>
      <c r="P142" s="11">
        <f t="shared" si="49"/>
        <v>8.5245547621182246E-3</v>
      </c>
      <c r="Q142" s="12">
        <f t="shared" si="50"/>
        <v>600.5830958578731</v>
      </c>
      <c r="R142" s="12">
        <f t="shared" si="51"/>
        <v>590.43023747546022</v>
      </c>
      <c r="S142" s="17">
        <v>595.51</v>
      </c>
      <c r="T142" s="13">
        <f t="shared" si="40"/>
        <v>214383.6</v>
      </c>
    </row>
    <row r="143" spans="1:20" ht="33" customHeight="1" x14ac:dyDescent="0.25">
      <c r="A143" s="5">
        <v>13</v>
      </c>
      <c r="B143" s="20" t="s">
        <v>25</v>
      </c>
      <c r="C143" s="19">
        <v>9000</v>
      </c>
      <c r="D143" s="23">
        <v>234</v>
      </c>
      <c r="E143" s="37">
        <v>595.09</v>
      </c>
      <c r="F143" s="7">
        <f t="shared" si="46"/>
        <v>139251.06</v>
      </c>
      <c r="G143" s="39"/>
      <c r="H143" s="39">
        <v>615</v>
      </c>
      <c r="I143" s="39">
        <v>614.61</v>
      </c>
      <c r="J143" s="39"/>
      <c r="K143" s="38"/>
      <c r="L143" s="38"/>
      <c r="M143" s="38"/>
      <c r="N143" s="9">
        <f t="shared" si="47"/>
        <v>614.80500000000006</v>
      </c>
      <c r="O143" s="10">
        <f t="shared" si="48"/>
        <v>0.2757716446627439</v>
      </c>
      <c r="P143" s="11">
        <f t="shared" si="49"/>
        <v>4.4855140192865035E-4</v>
      </c>
      <c r="Q143" s="12">
        <f t="shared" si="50"/>
        <v>615.08077164466283</v>
      </c>
      <c r="R143" s="12">
        <f t="shared" si="51"/>
        <v>614.5292283553373</v>
      </c>
      <c r="S143" s="17">
        <v>614.80999999999995</v>
      </c>
      <c r="T143" s="13">
        <f t="shared" si="40"/>
        <v>143865.53999999998</v>
      </c>
    </row>
    <row r="144" spans="1:20" ht="33" customHeight="1" x14ac:dyDescent="0.25">
      <c r="A144" s="6">
        <v>14</v>
      </c>
      <c r="B144" s="20" t="s">
        <v>25</v>
      </c>
      <c r="C144" s="20" t="s">
        <v>20</v>
      </c>
      <c r="D144" s="23">
        <v>552</v>
      </c>
      <c r="E144" s="37">
        <v>595.09</v>
      </c>
      <c r="F144" s="7">
        <f t="shared" si="46"/>
        <v>328489.68</v>
      </c>
      <c r="G144" s="39"/>
      <c r="H144" s="39">
        <v>615</v>
      </c>
      <c r="I144" s="39">
        <v>614.61</v>
      </c>
      <c r="J144" s="39"/>
      <c r="K144" s="38"/>
      <c r="L144" s="38"/>
      <c r="M144" s="38"/>
      <c r="N144" s="9">
        <f t="shared" si="47"/>
        <v>614.80500000000006</v>
      </c>
      <c r="O144" s="10">
        <f t="shared" si="48"/>
        <v>0.2757716446627439</v>
      </c>
      <c r="P144" s="11">
        <f t="shared" si="49"/>
        <v>4.4855140192865035E-4</v>
      </c>
      <c r="Q144" s="12">
        <f t="shared" si="50"/>
        <v>615.08077164466283</v>
      </c>
      <c r="R144" s="12">
        <f t="shared" si="51"/>
        <v>614.5292283553373</v>
      </c>
      <c r="S144" s="17">
        <v>614.80999999999995</v>
      </c>
      <c r="T144" s="13">
        <f t="shared" si="40"/>
        <v>339375.12</v>
      </c>
    </row>
    <row r="145" spans="1:20" ht="33" customHeight="1" x14ac:dyDescent="0.25">
      <c r="A145" s="5">
        <v>15</v>
      </c>
      <c r="B145" s="20" t="s">
        <v>25</v>
      </c>
      <c r="C145" s="20" t="s">
        <v>21</v>
      </c>
      <c r="D145" s="23">
        <v>384</v>
      </c>
      <c r="E145" s="37">
        <v>665.1</v>
      </c>
      <c r="F145" s="7">
        <f t="shared" si="46"/>
        <v>255398.40000000002</v>
      </c>
      <c r="G145" s="39"/>
      <c r="H145" s="41">
        <v>690</v>
      </c>
      <c r="I145" s="39">
        <v>686.92</v>
      </c>
      <c r="J145" s="39"/>
      <c r="K145" s="38"/>
      <c r="L145" s="38"/>
      <c r="M145" s="38"/>
      <c r="N145" s="9">
        <f t="shared" si="47"/>
        <v>688.46</v>
      </c>
      <c r="O145" s="10">
        <f t="shared" si="48"/>
        <v>2.1778888860545953</v>
      </c>
      <c r="P145" s="11">
        <f t="shared" si="49"/>
        <v>3.1634210935342581E-3</v>
      </c>
      <c r="Q145" s="12">
        <f t="shared" si="50"/>
        <v>690.63788888605461</v>
      </c>
      <c r="R145" s="12">
        <f t="shared" si="51"/>
        <v>686.28211111394546</v>
      </c>
      <c r="S145" s="17">
        <v>688.46</v>
      </c>
      <c r="T145" s="13">
        <f t="shared" si="40"/>
        <v>264368.64000000001</v>
      </c>
    </row>
    <row r="146" spans="1:20" ht="33" customHeight="1" x14ac:dyDescent="0.25">
      <c r="A146" s="6">
        <v>16</v>
      </c>
      <c r="B146" s="20" t="s">
        <v>26</v>
      </c>
      <c r="C146" s="20" t="s">
        <v>22</v>
      </c>
      <c r="D146" s="23">
        <v>309</v>
      </c>
      <c r="E146" s="37">
        <v>997.64</v>
      </c>
      <c r="F146" s="7">
        <f t="shared" si="46"/>
        <v>308270.76</v>
      </c>
      <c r="G146" s="39"/>
      <c r="H146" s="41">
        <v>1050</v>
      </c>
      <c r="I146" s="39">
        <v>1030.3599999999999</v>
      </c>
      <c r="J146" s="39"/>
      <c r="K146" s="38"/>
      <c r="L146" s="38"/>
      <c r="M146" s="38"/>
      <c r="N146" s="9">
        <f t="shared" si="47"/>
        <v>1040.1799999999998</v>
      </c>
      <c r="O146" s="10">
        <f t="shared" si="48"/>
        <v>13.887577182503865</v>
      </c>
      <c r="P146" s="11">
        <f t="shared" si="49"/>
        <v>1.3351128826264557E-2</v>
      </c>
      <c r="Q146" s="12">
        <f t="shared" si="50"/>
        <v>1054.0675771825038</v>
      </c>
      <c r="R146" s="12">
        <f t="shared" si="51"/>
        <v>1026.2924228174959</v>
      </c>
      <c r="S146" s="17">
        <v>1040.18</v>
      </c>
      <c r="T146" s="13">
        <f t="shared" si="40"/>
        <v>321415.62</v>
      </c>
    </row>
    <row r="147" spans="1:20" ht="33" customHeight="1" x14ac:dyDescent="0.25">
      <c r="A147" s="77" t="s">
        <v>65</v>
      </c>
      <c r="B147" s="78"/>
      <c r="C147" s="78"/>
      <c r="D147" s="78"/>
      <c r="E147" s="79"/>
      <c r="F147" s="15">
        <f>SUM(F131:F146)</f>
        <v>2739388.9699999997</v>
      </c>
      <c r="G147" s="80" t="s">
        <v>15</v>
      </c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2"/>
      <c r="T147" s="76">
        <f>SUM(T131:T146)</f>
        <v>3006594.7600000007</v>
      </c>
    </row>
    <row r="148" spans="1:20" ht="22.5" customHeight="1" x14ac:dyDescent="0.25">
      <c r="A148" s="46" t="s">
        <v>43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8"/>
    </row>
    <row r="149" spans="1:20" ht="33" customHeight="1" x14ac:dyDescent="0.25">
      <c r="A149" s="5">
        <v>1</v>
      </c>
      <c r="B149" s="18" t="s">
        <v>35</v>
      </c>
      <c r="C149" s="64">
        <v>9000</v>
      </c>
      <c r="D149" s="23">
        <v>24</v>
      </c>
      <c r="E149" s="37">
        <v>126.02</v>
      </c>
      <c r="F149" s="14">
        <f>E149*D149</f>
        <v>3024.48</v>
      </c>
      <c r="G149" s="15">
        <v>366.67</v>
      </c>
      <c r="H149" s="15">
        <v>130.19999999999999</v>
      </c>
      <c r="I149" s="15">
        <v>130.15</v>
      </c>
      <c r="J149" s="15"/>
      <c r="K149" s="8"/>
      <c r="L149" s="8"/>
      <c r="M149" s="8"/>
      <c r="N149" s="9">
        <f t="shared" ref="N149" si="52">AVERAGE(G149,H149,I149,J149,K149,L149,M149)</f>
        <v>209.00666666666666</v>
      </c>
      <c r="O149" s="10">
        <f t="shared" ref="O149" si="53">STDEV(G149,H149,I149,J149,K149,L149,M149)</f>
        <v>136.54045420069963</v>
      </c>
      <c r="P149" s="11">
        <f t="shared" ref="P149" si="54">O149/N149</f>
        <v>0.65328277024991055</v>
      </c>
      <c r="Q149" s="12">
        <f t="shared" ref="Q149" si="55">N149+O149</f>
        <v>345.54712086736629</v>
      </c>
      <c r="R149" s="12">
        <f t="shared" ref="R149" si="56">N149-O149</f>
        <v>72.466212465967033</v>
      </c>
      <c r="S149" s="17">
        <v>223.01</v>
      </c>
      <c r="T149" s="13">
        <f t="shared" si="40"/>
        <v>5352.24</v>
      </c>
    </row>
    <row r="150" spans="1:20" ht="33" customHeight="1" x14ac:dyDescent="0.25">
      <c r="A150" s="6">
        <v>2</v>
      </c>
      <c r="B150" s="18" t="s">
        <v>36</v>
      </c>
      <c r="C150" s="65"/>
      <c r="D150" s="23">
        <v>24</v>
      </c>
      <c r="E150" s="37">
        <v>280.04000000000002</v>
      </c>
      <c r="F150" s="14">
        <f t="shared" ref="F150:F184" si="57">E150*D150</f>
        <v>6720.9600000000009</v>
      </c>
      <c r="G150" s="15"/>
      <c r="H150" s="42">
        <v>289.2</v>
      </c>
      <c r="I150" s="15">
        <v>289.23</v>
      </c>
      <c r="J150" s="15"/>
      <c r="K150" s="8"/>
      <c r="L150" s="8"/>
      <c r="M150" s="8"/>
      <c r="N150" s="9">
        <f t="shared" ref="N150:N184" si="58">AVERAGE(G150,H150,I150,J150,K150,L150,M150)</f>
        <v>289.21500000000003</v>
      </c>
      <c r="O150" s="10">
        <f t="shared" ref="O150:O184" si="59">STDEV(G150,H150,I150,J150,K150,L150,M150)</f>
        <v>2.1213203435617327E-2</v>
      </c>
      <c r="P150" s="11">
        <f t="shared" ref="P150:P184" si="60">O150/N150</f>
        <v>7.3347521517270288E-5</v>
      </c>
      <c r="Q150" s="12">
        <f t="shared" ref="Q150:Q184" si="61">N150+O150</f>
        <v>289.23621320343563</v>
      </c>
      <c r="R150" s="12">
        <f t="shared" ref="R150:R184" si="62">N150-O150</f>
        <v>289.19378679656444</v>
      </c>
      <c r="S150" s="17">
        <v>289.22000000000003</v>
      </c>
      <c r="T150" s="13">
        <f t="shared" si="40"/>
        <v>6941.2800000000007</v>
      </c>
    </row>
    <row r="151" spans="1:20" ht="33" customHeight="1" x14ac:dyDescent="0.25">
      <c r="A151" s="5">
        <v>3</v>
      </c>
      <c r="B151" s="18" t="s">
        <v>37</v>
      </c>
      <c r="C151" s="65"/>
      <c r="D151" s="23">
        <v>24</v>
      </c>
      <c r="E151" s="37">
        <v>107.12</v>
      </c>
      <c r="F151" s="14">
        <f t="shared" si="57"/>
        <v>2570.88</v>
      </c>
      <c r="G151" s="15"/>
      <c r="H151" s="15">
        <v>110.6</v>
      </c>
      <c r="I151" s="15">
        <v>110.63</v>
      </c>
      <c r="J151" s="15"/>
      <c r="K151" s="8"/>
      <c r="L151" s="8"/>
      <c r="M151" s="8"/>
      <c r="N151" s="9">
        <f t="shared" si="58"/>
        <v>110.61499999999999</v>
      </c>
      <c r="O151" s="10">
        <f t="shared" si="59"/>
        <v>2.1213203435597228E-2</v>
      </c>
      <c r="P151" s="11">
        <f t="shared" si="60"/>
        <v>1.9177510677211254E-4</v>
      </c>
      <c r="Q151" s="12">
        <f t="shared" si="61"/>
        <v>110.63621320343559</v>
      </c>
      <c r="R151" s="12">
        <f t="shared" si="62"/>
        <v>110.5937867965644</v>
      </c>
      <c r="S151" s="17">
        <v>110.62</v>
      </c>
      <c r="T151" s="13">
        <f t="shared" si="40"/>
        <v>2654.88</v>
      </c>
    </row>
    <row r="152" spans="1:20" ht="33" customHeight="1" x14ac:dyDescent="0.25">
      <c r="A152" s="6">
        <v>4</v>
      </c>
      <c r="B152" s="18" t="s">
        <v>38</v>
      </c>
      <c r="C152" s="65"/>
      <c r="D152" s="23">
        <v>24</v>
      </c>
      <c r="E152" s="37">
        <v>199.53</v>
      </c>
      <c r="F152" s="14">
        <f t="shared" si="57"/>
        <v>4788.72</v>
      </c>
      <c r="G152" s="15"/>
      <c r="H152" s="42">
        <v>206.1</v>
      </c>
      <c r="I152" s="15">
        <v>206.07</v>
      </c>
      <c r="J152" s="15"/>
      <c r="K152" s="8"/>
      <c r="L152" s="8"/>
      <c r="M152" s="8"/>
      <c r="N152" s="9">
        <f t="shared" si="58"/>
        <v>206.08499999999998</v>
      </c>
      <c r="O152" s="10">
        <f t="shared" si="59"/>
        <v>2.1213203435597232E-2</v>
      </c>
      <c r="P152" s="11">
        <f t="shared" si="60"/>
        <v>1.0293424283959159E-4</v>
      </c>
      <c r="Q152" s="12">
        <f t="shared" si="61"/>
        <v>206.10621320343557</v>
      </c>
      <c r="R152" s="12">
        <f t="shared" si="62"/>
        <v>206.06378679656439</v>
      </c>
      <c r="S152" s="17">
        <v>206.09</v>
      </c>
      <c r="T152" s="13">
        <f t="shared" si="40"/>
        <v>4946.16</v>
      </c>
    </row>
    <row r="153" spans="1:20" ht="33" customHeight="1" x14ac:dyDescent="0.25">
      <c r="A153" s="5">
        <v>5</v>
      </c>
      <c r="B153" s="18" t="s">
        <v>39</v>
      </c>
      <c r="C153" s="65"/>
      <c r="D153" s="23">
        <v>24</v>
      </c>
      <c r="E153" s="37">
        <v>88.21</v>
      </c>
      <c r="F153" s="14">
        <f t="shared" si="57"/>
        <v>2117.04</v>
      </c>
      <c r="G153" s="15"/>
      <c r="H153" s="42">
        <v>91.1</v>
      </c>
      <c r="I153" s="15">
        <v>91.1</v>
      </c>
      <c r="J153" s="15"/>
      <c r="K153" s="8"/>
      <c r="L153" s="8"/>
      <c r="M153" s="8"/>
      <c r="N153" s="9">
        <f t="shared" si="58"/>
        <v>91.1</v>
      </c>
      <c r="O153" s="10">
        <f t="shared" si="59"/>
        <v>0</v>
      </c>
      <c r="P153" s="11">
        <f t="shared" si="60"/>
        <v>0</v>
      </c>
      <c r="Q153" s="12">
        <f t="shared" si="61"/>
        <v>91.1</v>
      </c>
      <c r="R153" s="12">
        <f t="shared" si="62"/>
        <v>91.1</v>
      </c>
      <c r="S153" s="17">
        <v>90.73</v>
      </c>
      <c r="T153" s="13">
        <f t="shared" si="40"/>
        <v>2177.52</v>
      </c>
    </row>
    <row r="154" spans="1:20" ht="33" customHeight="1" x14ac:dyDescent="0.25">
      <c r="A154" s="6">
        <v>6</v>
      </c>
      <c r="B154" s="18" t="s">
        <v>40</v>
      </c>
      <c r="C154" s="65"/>
      <c r="D154" s="23">
        <v>24</v>
      </c>
      <c r="E154" s="37">
        <v>136.52000000000001</v>
      </c>
      <c r="F154" s="14">
        <f t="shared" si="57"/>
        <v>3276.4800000000005</v>
      </c>
      <c r="G154" s="15"/>
      <c r="H154" s="15">
        <v>141</v>
      </c>
      <c r="I154" s="42">
        <v>141</v>
      </c>
      <c r="J154" s="15"/>
      <c r="K154" s="8"/>
      <c r="L154" s="8"/>
      <c r="M154" s="8"/>
      <c r="N154" s="9">
        <f t="shared" si="58"/>
        <v>141</v>
      </c>
      <c r="O154" s="10">
        <f t="shared" si="59"/>
        <v>0</v>
      </c>
      <c r="P154" s="11">
        <f t="shared" si="60"/>
        <v>0</v>
      </c>
      <c r="Q154" s="12">
        <f t="shared" si="61"/>
        <v>141</v>
      </c>
      <c r="R154" s="12">
        <f t="shared" si="62"/>
        <v>141</v>
      </c>
      <c r="S154" s="17">
        <v>141</v>
      </c>
      <c r="T154" s="13">
        <f t="shared" si="40"/>
        <v>3384</v>
      </c>
    </row>
    <row r="155" spans="1:20" ht="33" customHeight="1" x14ac:dyDescent="0.25">
      <c r="A155" s="5">
        <v>7</v>
      </c>
      <c r="B155" s="18" t="s">
        <v>32</v>
      </c>
      <c r="C155" s="65"/>
      <c r="D155" s="23">
        <v>24</v>
      </c>
      <c r="E155" s="37">
        <v>770.11</v>
      </c>
      <c r="F155" s="14">
        <f t="shared" si="57"/>
        <v>18482.64</v>
      </c>
      <c r="G155" s="15"/>
      <c r="H155" s="42">
        <v>795.4</v>
      </c>
      <c r="I155" s="15">
        <v>795.37</v>
      </c>
      <c r="J155" s="15"/>
      <c r="K155" s="8"/>
      <c r="L155" s="8"/>
      <c r="M155" s="8"/>
      <c r="N155" s="9">
        <f t="shared" si="58"/>
        <v>795.38499999999999</v>
      </c>
      <c r="O155" s="10">
        <f t="shared" si="59"/>
        <v>2.1213203435577133E-2</v>
      </c>
      <c r="P155" s="11">
        <f t="shared" si="60"/>
        <v>2.6670358927534633E-5</v>
      </c>
      <c r="Q155" s="12">
        <f t="shared" si="61"/>
        <v>795.40621320343553</v>
      </c>
      <c r="R155" s="12">
        <f t="shared" si="62"/>
        <v>795.36378679656445</v>
      </c>
      <c r="S155" s="17">
        <v>795.39</v>
      </c>
      <c r="T155" s="13">
        <f t="shared" si="40"/>
        <v>19089.36</v>
      </c>
    </row>
    <row r="156" spans="1:20" ht="33" customHeight="1" x14ac:dyDescent="0.25">
      <c r="A156" s="6">
        <v>8</v>
      </c>
      <c r="B156" s="18" t="s">
        <v>33</v>
      </c>
      <c r="C156" s="65"/>
      <c r="D156" s="23">
        <v>24</v>
      </c>
      <c r="E156" s="37">
        <v>604.89</v>
      </c>
      <c r="F156" s="14">
        <f t="shared" si="57"/>
        <v>14517.36</v>
      </c>
      <c r="G156" s="15"/>
      <c r="H156" s="15">
        <v>624.70000000000005</v>
      </c>
      <c r="I156" s="15">
        <v>624.73</v>
      </c>
      <c r="J156" s="15"/>
      <c r="K156" s="8"/>
      <c r="L156" s="8"/>
      <c r="M156" s="8"/>
      <c r="N156" s="9">
        <f t="shared" si="58"/>
        <v>624.71500000000003</v>
      </c>
      <c r="O156" s="10">
        <f t="shared" si="59"/>
        <v>2.1213203435577133E-2</v>
      </c>
      <c r="P156" s="11">
        <f t="shared" si="60"/>
        <v>3.3956609710951606E-5</v>
      </c>
      <c r="Q156" s="12">
        <f t="shared" si="61"/>
        <v>624.73621320343557</v>
      </c>
      <c r="R156" s="12">
        <f t="shared" si="62"/>
        <v>624.6937867965645</v>
      </c>
      <c r="S156" s="17">
        <v>624.72</v>
      </c>
      <c r="T156" s="13">
        <f t="shared" si="40"/>
        <v>14993.28</v>
      </c>
    </row>
    <row r="157" spans="1:20" ht="33" customHeight="1" x14ac:dyDescent="0.25">
      <c r="A157" s="5">
        <v>9</v>
      </c>
      <c r="B157" s="18" t="s">
        <v>34</v>
      </c>
      <c r="C157" s="66"/>
      <c r="D157" s="23">
        <v>24</v>
      </c>
      <c r="E157" s="37">
        <v>686.8</v>
      </c>
      <c r="F157" s="14">
        <f t="shared" si="57"/>
        <v>16483.199999999997</v>
      </c>
      <c r="G157" s="15"/>
      <c r="H157" s="15">
        <v>709.3</v>
      </c>
      <c r="I157" s="15">
        <v>709.33</v>
      </c>
      <c r="J157" s="15"/>
      <c r="K157" s="8"/>
      <c r="L157" s="8"/>
      <c r="M157" s="8"/>
      <c r="N157" s="9">
        <f t="shared" si="58"/>
        <v>709.31500000000005</v>
      </c>
      <c r="O157" s="10">
        <f t="shared" si="59"/>
        <v>2.121320343565752E-2</v>
      </c>
      <c r="P157" s="11">
        <f t="shared" si="60"/>
        <v>2.9906604873233357E-5</v>
      </c>
      <c r="Q157" s="12">
        <f t="shared" si="61"/>
        <v>709.3362132034357</v>
      </c>
      <c r="R157" s="12">
        <f t="shared" si="62"/>
        <v>709.2937867965644</v>
      </c>
      <c r="S157" s="17">
        <v>709.32</v>
      </c>
      <c r="T157" s="13">
        <f t="shared" si="40"/>
        <v>17023.68</v>
      </c>
    </row>
    <row r="158" spans="1:20" ht="33" customHeight="1" x14ac:dyDescent="0.25">
      <c r="A158" s="6">
        <v>10</v>
      </c>
      <c r="B158" s="18" t="s">
        <v>35</v>
      </c>
      <c r="C158" s="43" t="s">
        <v>20</v>
      </c>
      <c r="D158" s="23">
        <v>56</v>
      </c>
      <c r="E158" s="37">
        <v>157.52000000000001</v>
      </c>
      <c r="F158" s="14">
        <f t="shared" si="57"/>
        <v>8821.1200000000008</v>
      </c>
      <c r="G158" s="15">
        <v>366.67</v>
      </c>
      <c r="H158" s="15">
        <v>162.69999999999999</v>
      </c>
      <c r="I158" s="15">
        <v>162.69</v>
      </c>
      <c r="J158" s="15"/>
      <c r="K158" s="8"/>
      <c r="L158" s="8"/>
      <c r="M158" s="8"/>
      <c r="N158" s="9">
        <f t="shared" si="58"/>
        <v>230.68666666666664</v>
      </c>
      <c r="O158" s="10">
        <f t="shared" si="59"/>
        <v>117.7650212640976</v>
      </c>
      <c r="P158" s="11">
        <f t="shared" si="60"/>
        <v>0.51049773689028821</v>
      </c>
      <c r="Q158" s="12">
        <f t="shared" si="61"/>
        <v>348.45168793076425</v>
      </c>
      <c r="R158" s="12">
        <f t="shared" si="62"/>
        <v>112.92164540256904</v>
      </c>
      <c r="S158" s="17">
        <v>239.27</v>
      </c>
      <c r="T158" s="13">
        <f t="shared" si="40"/>
        <v>13399.12</v>
      </c>
    </row>
    <row r="159" spans="1:20" ht="33" customHeight="1" x14ac:dyDescent="0.25">
      <c r="A159" s="5">
        <v>11</v>
      </c>
      <c r="B159" s="18" t="s">
        <v>36</v>
      </c>
      <c r="C159" s="44"/>
      <c r="D159" s="23">
        <v>56</v>
      </c>
      <c r="E159" s="37">
        <v>371.25</v>
      </c>
      <c r="F159" s="14">
        <f t="shared" si="57"/>
        <v>20790</v>
      </c>
      <c r="G159" s="15"/>
      <c r="H159" s="42">
        <v>383.9</v>
      </c>
      <c r="I159" s="15">
        <v>383.94</v>
      </c>
      <c r="J159" s="15"/>
      <c r="K159" s="8"/>
      <c r="L159" s="8"/>
      <c r="M159" s="8"/>
      <c r="N159" s="9">
        <f t="shared" si="58"/>
        <v>383.91999999999996</v>
      </c>
      <c r="O159" s="10">
        <f t="shared" si="59"/>
        <v>2.8284271247476369E-2</v>
      </c>
      <c r="P159" s="11">
        <f t="shared" si="60"/>
        <v>7.3672304770463568E-5</v>
      </c>
      <c r="Q159" s="12">
        <f t="shared" si="61"/>
        <v>383.94828427124742</v>
      </c>
      <c r="R159" s="12">
        <f t="shared" si="62"/>
        <v>383.8917157287525</v>
      </c>
      <c r="S159" s="17">
        <v>383.92</v>
      </c>
      <c r="T159" s="13">
        <f t="shared" si="40"/>
        <v>21499.52</v>
      </c>
    </row>
    <row r="160" spans="1:20" ht="33" customHeight="1" x14ac:dyDescent="0.25">
      <c r="A160" s="6">
        <v>12</v>
      </c>
      <c r="B160" s="18" t="s">
        <v>28</v>
      </c>
      <c r="C160" s="44"/>
      <c r="D160" s="23">
        <v>56</v>
      </c>
      <c r="E160" s="37">
        <v>138.62</v>
      </c>
      <c r="F160" s="14">
        <f t="shared" si="57"/>
        <v>7762.72</v>
      </c>
      <c r="G160" s="15"/>
      <c r="H160" s="42">
        <v>143.19999999999999</v>
      </c>
      <c r="I160" s="15">
        <v>143.16999999999999</v>
      </c>
      <c r="J160" s="15"/>
      <c r="K160" s="8"/>
      <c r="L160" s="8"/>
      <c r="M160" s="8"/>
      <c r="N160" s="9">
        <f t="shared" si="58"/>
        <v>143.185</v>
      </c>
      <c r="O160" s="10">
        <f t="shared" si="59"/>
        <v>2.1213203435597232E-2</v>
      </c>
      <c r="P160" s="11">
        <f t="shared" si="60"/>
        <v>1.4815241425845745E-4</v>
      </c>
      <c r="Q160" s="12">
        <f t="shared" si="61"/>
        <v>143.2062132034356</v>
      </c>
      <c r="R160" s="12">
        <f t="shared" si="62"/>
        <v>143.16378679656441</v>
      </c>
      <c r="S160" s="17">
        <v>143.19</v>
      </c>
      <c r="T160" s="13">
        <f t="shared" si="40"/>
        <v>8018.6399999999994</v>
      </c>
    </row>
    <row r="161" spans="1:20" ht="33" customHeight="1" x14ac:dyDescent="0.25">
      <c r="A161" s="5">
        <v>13</v>
      </c>
      <c r="B161" s="18" t="s">
        <v>29</v>
      </c>
      <c r="C161" s="44"/>
      <c r="D161" s="23">
        <v>56</v>
      </c>
      <c r="E161" s="37">
        <v>224.03</v>
      </c>
      <c r="F161" s="14">
        <f t="shared" si="57"/>
        <v>12545.68</v>
      </c>
      <c r="G161" s="15"/>
      <c r="H161" s="42">
        <v>231.4</v>
      </c>
      <c r="I161" s="15">
        <v>231.38</v>
      </c>
      <c r="J161" s="15"/>
      <c r="K161" s="8"/>
      <c r="L161" s="8"/>
      <c r="M161" s="8"/>
      <c r="N161" s="9">
        <f t="shared" si="58"/>
        <v>231.39</v>
      </c>
      <c r="O161" s="10">
        <f t="shared" si="59"/>
        <v>1.4142135623738184E-2</v>
      </c>
      <c r="P161" s="11">
        <f t="shared" si="60"/>
        <v>6.1118179799205601E-5</v>
      </c>
      <c r="Q161" s="12">
        <f t="shared" si="61"/>
        <v>231.40414213562372</v>
      </c>
      <c r="R161" s="12">
        <f t="shared" si="62"/>
        <v>231.37585786437626</v>
      </c>
      <c r="S161" s="17">
        <v>231.39</v>
      </c>
      <c r="T161" s="13">
        <f t="shared" si="40"/>
        <v>12957.84</v>
      </c>
    </row>
    <row r="162" spans="1:20" ht="33" customHeight="1" x14ac:dyDescent="0.25">
      <c r="A162" s="6">
        <v>14</v>
      </c>
      <c r="B162" s="18" t="s">
        <v>30</v>
      </c>
      <c r="C162" s="44"/>
      <c r="D162" s="23">
        <v>56</v>
      </c>
      <c r="E162" s="37">
        <v>100.81</v>
      </c>
      <c r="F162" s="14">
        <f t="shared" si="57"/>
        <v>5645.3600000000006</v>
      </c>
      <c r="G162" s="15"/>
      <c r="H162" s="42">
        <v>104.1</v>
      </c>
      <c r="I162" s="15">
        <v>104.12</v>
      </c>
      <c r="J162" s="15"/>
      <c r="K162" s="8"/>
      <c r="L162" s="8"/>
      <c r="M162" s="8"/>
      <c r="N162" s="9">
        <f t="shared" si="58"/>
        <v>104.11</v>
      </c>
      <c r="O162" s="10">
        <f t="shared" si="59"/>
        <v>1.4142135623738184E-2</v>
      </c>
      <c r="P162" s="11">
        <f t="shared" si="60"/>
        <v>1.3583839807644016E-4</v>
      </c>
      <c r="Q162" s="12">
        <f t="shared" si="61"/>
        <v>104.12414213562374</v>
      </c>
      <c r="R162" s="12">
        <f t="shared" si="62"/>
        <v>104.09585786437626</v>
      </c>
      <c r="S162" s="17">
        <v>104.11</v>
      </c>
      <c r="T162" s="13">
        <f t="shared" si="40"/>
        <v>5830.16</v>
      </c>
    </row>
    <row r="163" spans="1:20" ht="33" customHeight="1" x14ac:dyDescent="0.25">
      <c r="A163" s="5">
        <v>15</v>
      </c>
      <c r="B163" s="18" t="s">
        <v>31</v>
      </c>
      <c r="C163" s="44"/>
      <c r="D163" s="23">
        <v>56</v>
      </c>
      <c r="E163" s="37">
        <v>217.03</v>
      </c>
      <c r="F163" s="14">
        <f t="shared" si="57"/>
        <v>12153.68</v>
      </c>
      <c r="G163" s="15"/>
      <c r="H163" s="42">
        <v>224.1</v>
      </c>
      <c r="I163" s="15">
        <v>224.15</v>
      </c>
      <c r="J163" s="15"/>
      <c r="K163" s="8"/>
      <c r="L163" s="8"/>
      <c r="M163" s="8"/>
      <c r="N163" s="9">
        <f t="shared" si="58"/>
        <v>224.125</v>
      </c>
      <c r="O163" s="10">
        <f t="shared" si="59"/>
        <v>3.5355339059335411E-2</v>
      </c>
      <c r="P163" s="11">
        <f t="shared" si="60"/>
        <v>1.5774830589775979E-4</v>
      </c>
      <c r="Q163" s="12">
        <f t="shared" si="61"/>
        <v>224.16035533905932</v>
      </c>
      <c r="R163" s="12">
        <f t="shared" si="62"/>
        <v>224.08964466094068</v>
      </c>
      <c r="S163" s="17">
        <v>224.13</v>
      </c>
      <c r="T163" s="13">
        <f t="shared" si="40"/>
        <v>12551.279999999999</v>
      </c>
    </row>
    <row r="164" spans="1:20" ht="33" customHeight="1" x14ac:dyDescent="0.25">
      <c r="A164" s="6">
        <v>16</v>
      </c>
      <c r="B164" s="18" t="s">
        <v>41</v>
      </c>
      <c r="C164" s="44"/>
      <c r="D164" s="23">
        <v>56</v>
      </c>
      <c r="E164" s="37">
        <v>932.53</v>
      </c>
      <c r="F164" s="14">
        <f t="shared" si="57"/>
        <v>52221.68</v>
      </c>
      <c r="G164" s="15"/>
      <c r="H164" s="15">
        <v>963.1</v>
      </c>
      <c r="I164" s="15">
        <v>963.12</v>
      </c>
      <c r="J164" s="15"/>
      <c r="K164" s="8"/>
      <c r="L164" s="8"/>
      <c r="M164" s="8"/>
      <c r="N164" s="9">
        <f t="shared" si="58"/>
        <v>963.11</v>
      </c>
      <c r="O164" s="10">
        <f t="shared" si="59"/>
        <v>1.4142135623718088E-2</v>
      </c>
      <c r="P164" s="11">
        <f t="shared" si="60"/>
        <v>1.4683821810300056E-5</v>
      </c>
      <c r="Q164" s="12">
        <f t="shared" si="61"/>
        <v>963.12414213562374</v>
      </c>
      <c r="R164" s="12">
        <f t="shared" si="62"/>
        <v>963.09585786437628</v>
      </c>
      <c r="S164" s="17">
        <v>963.11</v>
      </c>
      <c r="T164" s="13">
        <f t="shared" si="40"/>
        <v>53934.16</v>
      </c>
    </row>
    <row r="165" spans="1:20" ht="33" customHeight="1" x14ac:dyDescent="0.25">
      <c r="A165" s="5">
        <v>17</v>
      </c>
      <c r="B165" s="18" t="s">
        <v>33</v>
      </c>
      <c r="C165" s="44"/>
      <c r="D165" s="23">
        <v>56</v>
      </c>
      <c r="E165" s="37">
        <v>875.13</v>
      </c>
      <c r="F165" s="14">
        <f t="shared" si="57"/>
        <v>49007.28</v>
      </c>
      <c r="G165" s="15"/>
      <c r="H165" s="42">
        <v>903.8</v>
      </c>
      <c r="I165" s="15">
        <v>903.83</v>
      </c>
      <c r="J165" s="15"/>
      <c r="K165" s="8"/>
      <c r="L165" s="8"/>
      <c r="M165" s="8"/>
      <c r="N165" s="9">
        <f t="shared" si="58"/>
        <v>903.81500000000005</v>
      </c>
      <c r="O165" s="10">
        <f t="shared" si="59"/>
        <v>2.121320343565752E-2</v>
      </c>
      <c r="P165" s="11">
        <f t="shared" si="60"/>
        <v>2.3470736196741058E-5</v>
      </c>
      <c r="Q165" s="12">
        <f t="shared" si="61"/>
        <v>903.8362132034357</v>
      </c>
      <c r="R165" s="12">
        <f t="shared" si="62"/>
        <v>903.7937867965644</v>
      </c>
      <c r="S165" s="17">
        <v>903.82</v>
      </c>
      <c r="T165" s="13">
        <f t="shared" si="40"/>
        <v>50613.920000000006</v>
      </c>
    </row>
    <row r="166" spans="1:20" ht="33" customHeight="1" x14ac:dyDescent="0.25">
      <c r="A166" s="6">
        <v>18</v>
      </c>
      <c r="B166" s="18" t="s">
        <v>34</v>
      </c>
      <c r="C166" s="45"/>
      <c r="D166" s="23">
        <v>56</v>
      </c>
      <c r="E166" s="37">
        <v>952.14</v>
      </c>
      <c r="F166" s="14">
        <f t="shared" si="57"/>
        <v>53319.839999999997</v>
      </c>
      <c r="G166" s="15"/>
      <c r="H166" s="42">
        <v>983.4</v>
      </c>
      <c r="I166" s="15">
        <v>983.37</v>
      </c>
      <c r="J166" s="15"/>
      <c r="K166" s="8"/>
      <c r="L166" s="8"/>
      <c r="M166" s="8"/>
      <c r="N166" s="9">
        <f t="shared" si="58"/>
        <v>983.38499999999999</v>
      </c>
      <c r="O166" s="10">
        <f t="shared" si="59"/>
        <v>2.1213203435577133E-2</v>
      </c>
      <c r="P166" s="11">
        <f t="shared" si="60"/>
        <v>2.1571615832636389E-5</v>
      </c>
      <c r="Q166" s="12">
        <f t="shared" si="61"/>
        <v>983.40621320343553</v>
      </c>
      <c r="R166" s="12">
        <f t="shared" si="62"/>
        <v>983.36378679656445</v>
      </c>
      <c r="S166" s="17">
        <v>983.39</v>
      </c>
      <c r="T166" s="13">
        <f t="shared" si="40"/>
        <v>55069.84</v>
      </c>
    </row>
    <row r="167" spans="1:20" ht="33" customHeight="1" x14ac:dyDescent="0.25">
      <c r="A167" s="5">
        <v>19</v>
      </c>
      <c r="B167" s="18" t="s">
        <v>35</v>
      </c>
      <c r="C167" s="43" t="s">
        <v>21</v>
      </c>
      <c r="D167" s="23">
        <v>39</v>
      </c>
      <c r="E167" s="37">
        <v>196.03</v>
      </c>
      <c r="F167" s="14">
        <f t="shared" si="57"/>
        <v>7645.17</v>
      </c>
      <c r="G167" s="15">
        <v>366.67</v>
      </c>
      <c r="H167" s="15">
        <v>202.5</v>
      </c>
      <c r="I167" s="15">
        <v>202.46</v>
      </c>
      <c r="J167" s="15"/>
      <c r="K167" s="8"/>
      <c r="L167" s="8"/>
      <c r="M167" s="8"/>
      <c r="N167" s="9">
        <f t="shared" si="58"/>
        <v>257.21000000000004</v>
      </c>
      <c r="O167" s="10">
        <f t="shared" si="59"/>
        <v>94.795142808057392</v>
      </c>
      <c r="P167" s="11">
        <f t="shared" si="60"/>
        <v>0.36855154468355578</v>
      </c>
      <c r="Q167" s="12">
        <f t="shared" si="61"/>
        <v>352.00514280805743</v>
      </c>
      <c r="R167" s="12">
        <f t="shared" si="62"/>
        <v>162.41485719194264</v>
      </c>
      <c r="S167" s="17">
        <v>280.41000000000003</v>
      </c>
      <c r="T167" s="13">
        <f t="shared" si="40"/>
        <v>10935.990000000002</v>
      </c>
    </row>
    <row r="168" spans="1:20" ht="33" customHeight="1" x14ac:dyDescent="0.25">
      <c r="A168" s="6">
        <v>20</v>
      </c>
      <c r="B168" s="18" t="s">
        <v>36</v>
      </c>
      <c r="C168" s="44"/>
      <c r="D168" s="23">
        <v>39</v>
      </c>
      <c r="E168" s="37">
        <v>479.57</v>
      </c>
      <c r="F168" s="14">
        <f t="shared" si="57"/>
        <v>18703.23</v>
      </c>
      <c r="G168" s="15"/>
      <c r="H168" s="15">
        <v>495.3</v>
      </c>
      <c r="I168" s="15">
        <v>495.3</v>
      </c>
      <c r="J168" s="15"/>
      <c r="K168" s="8"/>
      <c r="L168" s="8"/>
      <c r="M168" s="8"/>
      <c r="N168" s="9">
        <f t="shared" si="58"/>
        <v>495.3</v>
      </c>
      <c r="O168" s="10">
        <f t="shared" si="59"/>
        <v>0</v>
      </c>
      <c r="P168" s="11">
        <f t="shared" si="60"/>
        <v>0</v>
      </c>
      <c r="Q168" s="12">
        <f t="shared" si="61"/>
        <v>495.3</v>
      </c>
      <c r="R168" s="12">
        <f t="shared" si="62"/>
        <v>495.3</v>
      </c>
      <c r="S168" s="17">
        <v>495.3</v>
      </c>
      <c r="T168" s="13">
        <f t="shared" si="40"/>
        <v>19316.7</v>
      </c>
    </row>
    <row r="169" spans="1:20" ht="33" customHeight="1" x14ac:dyDescent="0.25">
      <c r="A169" s="5">
        <v>21</v>
      </c>
      <c r="B169" s="18" t="s">
        <v>28</v>
      </c>
      <c r="C169" s="44"/>
      <c r="D169" s="23">
        <v>39</v>
      </c>
      <c r="E169" s="37">
        <v>277.24</v>
      </c>
      <c r="F169" s="14">
        <f t="shared" si="57"/>
        <v>10812.36</v>
      </c>
      <c r="G169" s="15"/>
      <c r="H169" s="15">
        <v>286.3</v>
      </c>
      <c r="I169" s="15">
        <v>286.33</v>
      </c>
      <c r="J169" s="15"/>
      <c r="K169" s="8"/>
      <c r="L169" s="8"/>
      <c r="M169" s="8"/>
      <c r="N169" s="9">
        <f t="shared" si="58"/>
        <v>286.315</v>
      </c>
      <c r="O169" s="10">
        <f t="shared" si="59"/>
        <v>2.1213203435577133E-2</v>
      </c>
      <c r="P169" s="11">
        <f t="shared" si="60"/>
        <v>7.4090436880977714E-5</v>
      </c>
      <c r="Q169" s="12">
        <f t="shared" si="61"/>
        <v>286.33621320343559</v>
      </c>
      <c r="R169" s="12">
        <f t="shared" si="62"/>
        <v>286.2937867965644</v>
      </c>
      <c r="S169" s="17">
        <v>286.32</v>
      </c>
      <c r="T169" s="13">
        <f t="shared" si="40"/>
        <v>11166.48</v>
      </c>
    </row>
    <row r="170" spans="1:20" ht="33" customHeight="1" x14ac:dyDescent="0.25">
      <c r="A170" s="6">
        <v>22</v>
      </c>
      <c r="B170" s="18" t="s">
        <v>29</v>
      </c>
      <c r="C170" s="44"/>
      <c r="D170" s="23">
        <v>39</v>
      </c>
      <c r="E170" s="37">
        <v>441.06</v>
      </c>
      <c r="F170" s="14">
        <f t="shared" si="57"/>
        <v>17201.34</v>
      </c>
      <c r="G170" s="15"/>
      <c r="H170" s="15">
        <v>455.5</v>
      </c>
      <c r="I170" s="15">
        <v>455.53</v>
      </c>
      <c r="J170" s="15"/>
      <c r="K170" s="8"/>
      <c r="L170" s="8"/>
      <c r="M170" s="8"/>
      <c r="N170" s="9">
        <f t="shared" si="58"/>
        <v>455.51499999999999</v>
      </c>
      <c r="O170" s="10">
        <f t="shared" si="59"/>
        <v>2.1213203435577133E-2</v>
      </c>
      <c r="P170" s="11">
        <f t="shared" si="60"/>
        <v>4.6569714357545049E-5</v>
      </c>
      <c r="Q170" s="12">
        <f t="shared" si="61"/>
        <v>455.53621320343558</v>
      </c>
      <c r="R170" s="12">
        <f t="shared" si="62"/>
        <v>455.49378679656439</v>
      </c>
      <c r="S170" s="17">
        <v>455.52</v>
      </c>
      <c r="T170" s="13">
        <f t="shared" si="40"/>
        <v>17765.28</v>
      </c>
    </row>
    <row r="171" spans="1:20" ht="33" customHeight="1" x14ac:dyDescent="0.25">
      <c r="A171" s="5">
        <v>23</v>
      </c>
      <c r="B171" s="18" t="s">
        <v>30</v>
      </c>
      <c r="C171" s="44"/>
      <c r="D171" s="23">
        <v>39</v>
      </c>
      <c r="E171" s="37">
        <v>100.81</v>
      </c>
      <c r="F171" s="14">
        <f t="shared" si="57"/>
        <v>3931.59</v>
      </c>
      <c r="G171" s="15"/>
      <c r="H171" s="15">
        <v>104.1</v>
      </c>
      <c r="I171" s="15">
        <v>104.12</v>
      </c>
      <c r="J171" s="15"/>
      <c r="K171" s="8"/>
      <c r="L171" s="8"/>
      <c r="M171" s="8"/>
      <c r="N171" s="9">
        <f t="shared" si="58"/>
        <v>104.11</v>
      </c>
      <c r="O171" s="10">
        <f t="shared" si="59"/>
        <v>1.4142135623738184E-2</v>
      </c>
      <c r="P171" s="11">
        <f t="shared" si="60"/>
        <v>1.3583839807644016E-4</v>
      </c>
      <c r="Q171" s="12">
        <f t="shared" si="61"/>
        <v>104.12414213562374</v>
      </c>
      <c r="R171" s="12">
        <f t="shared" si="62"/>
        <v>104.09585786437626</v>
      </c>
      <c r="S171" s="17">
        <v>104.11</v>
      </c>
      <c r="T171" s="13">
        <f t="shared" si="40"/>
        <v>4060.29</v>
      </c>
    </row>
    <row r="172" spans="1:20" ht="33" customHeight="1" x14ac:dyDescent="0.25">
      <c r="A172" s="6">
        <v>24</v>
      </c>
      <c r="B172" s="18" t="s">
        <v>31</v>
      </c>
      <c r="C172" s="44"/>
      <c r="D172" s="23">
        <v>39</v>
      </c>
      <c r="E172" s="37">
        <v>340.25</v>
      </c>
      <c r="F172" s="14">
        <f t="shared" si="57"/>
        <v>13269.75</v>
      </c>
      <c r="G172" s="15"/>
      <c r="H172" s="15">
        <v>351.4</v>
      </c>
      <c r="I172" s="15">
        <v>351.41</v>
      </c>
      <c r="J172" s="15"/>
      <c r="K172" s="8"/>
      <c r="L172" s="8"/>
      <c r="M172" s="8"/>
      <c r="N172" s="9">
        <f t="shared" si="58"/>
        <v>351.40499999999997</v>
      </c>
      <c r="O172" s="10">
        <f t="shared" si="59"/>
        <v>7.0710678118992383E-3</v>
      </c>
      <c r="P172" s="11">
        <f t="shared" si="60"/>
        <v>2.0122274332747794E-5</v>
      </c>
      <c r="Q172" s="12">
        <f t="shared" si="61"/>
        <v>351.41207106781189</v>
      </c>
      <c r="R172" s="12">
        <f t="shared" si="62"/>
        <v>351.39792893218805</v>
      </c>
      <c r="S172" s="17">
        <v>351.41</v>
      </c>
      <c r="T172" s="13">
        <f t="shared" si="40"/>
        <v>13704.990000000002</v>
      </c>
    </row>
    <row r="173" spans="1:20" ht="33" customHeight="1" x14ac:dyDescent="0.25">
      <c r="A173" s="5">
        <v>25</v>
      </c>
      <c r="B173" s="18" t="s">
        <v>32</v>
      </c>
      <c r="C173" s="44"/>
      <c r="D173" s="23">
        <v>39</v>
      </c>
      <c r="E173" s="37">
        <v>1365.2</v>
      </c>
      <c r="F173" s="14">
        <f t="shared" si="57"/>
        <v>53242.8</v>
      </c>
      <c r="G173" s="15"/>
      <c r="H173" s="15">
        <v>1410</v>
      </c>
      <c r="I173" s="15">
        <v>1409.98</v>
      </c>
      <c r="J173" s="15"/>
      <c r="K173" s="8"/>
      <c r="L173" s="8"/>
      <c r="M173" s="8"/>
      <c r="N173" s="9">
        <f t="shared" si="58"/>
        <v>1409.99</v>
      </c>
      <c r="O173" s="10">
        <f t="shared" si="59"/>
        <v>1.4142135623718088E-2</v>
      </c>
      <c r="P173" s="11">
        <f t="shared" si="60"/>
        <v>1.0029954555506129E-5</v>
      </c>
      <c r="Q173" s="12">
        <f t="shared" si="61"/>
        <v>1410.0041421356236</v>
      </c>
      <c r="R173" s="12">
        <f t="shared" si="62"/>
        <v>1409.9758578643764</v>
      </c>
      <c r="S173" s="17">
        <v>1409.99</v>
      </c>
      <c r="T173" s="13">
        <f t="shared" si="40"/>
        <v>54989.61</v>
      </c>
    </row>
    <row r="174" spans="1:20" ht="33" customHeight="1" x14ac:dyDescent="0.25">
      <c r="A174" s="6">
        <v>26</v>
      </c>
      <c r="B174" s="18" t="s">
        <v>33</v>
      </c>
      <c r="C174" s="44"/>
      <c r="D174" s="23">
        <v>39</v>
      </c>
      <c r="E174" s="37">
        <v>1246.18</v>
      </c>
      <c r="F174" s="14">
        <f t="shared" si="57"/>
        <v>48601.020000000004</v>
      </c>
      <c r="G174" s="15"/>
      <c r="H174" s="15">
        <v>1287.0999999999999</v>
      </c>
      <c r="I174" s="15">
        <v>1287.05</v>
      </c>
      <c r="J174" s="15"/>
      <c r="K174" s="8"/>
      <c r="L174" s="8"/>
      <c r="M174" s="8"/>
      <c r="N174" s="9">
        <f t="shared" si="58"/>
        <v>1287.0749999999998</v>
      </c>
      <c r="O174" s="10">
        <f t="shared" si="59"/>
        <v>3.5355339059295221E-2</v>
      </c>
      <c r="P174" s="11">
        <f t="shared" si="60"/>
        <v>2.7469525132020453E-5</v>
      </c>
      <c r="Q174" s="12">
        <f t="shared" si="61"/>
        <v>1287.1103553390592</v>
      </c>
      <c r="R174" s="12">
        <f t="shared" si="62"/>
        <v>1287.0396446609404</v>
      </c>
      <c r="S174" s="17">
        <v>1287.98</v>
      </c>
      <c r="T174" s="13">
        <f t="shared" si="40"/>
        <v>50231.22</v>
      </c>
    </row>
    <row r="175" spans="1:20" ht="33" customHeight="1" x14ac:dyDescent="0.25">
      <c r="A175" s="5">
        <v>27</v>
      </c>
      <c r="B175" s="18" t="s">
        <v>34</v>
      </c>
      <c r="C175" s="45"/>
      <c r="D175" s="23">
        <v>39</v>
      </c>
      <c r="E175" s="37">
        <v>1218</v>
      </c>
      <c r="F175" s="14">
        <f t="shared" si="57"/>
        <v>47502</v>
      </c>
      <c r="G175" s="15"/>
      <c r="H175" s="15">
        <v>1258</v>
      </c>
      <c r="I175" s="42">
        <v>1257.95</v>
      </c>
      <c r="J175" s="15"/>
      <c r="K175" s="8"/>
      <c r="L175" s="8"/>
      <c r="M175" s="8"/>
      <c r="N175" s="9">
        <f t="shared" si="58"/>
        <v>1257.9749999999999</v>
      </c>
      <c r="O175" s="10">
        <f t="shared" si="59"/>
        <v>3.5355339059295221E-2</v>
      </c>
      <c r="P175" s="11">
        <f t="shared" si="60"/>
        <v>2.8104961592476181E-5</v>
      </c>
      <c r="Q175" s="12">
        <f t="shared" si="61"/>
        <v>1258.0103553390593</v>
      </c>
      <c r="R175" s="12">
        <f t="shared" si="62"/>
        <v>1257.9396446609405</v>
      </c>
      <c r="S175" s="17">
        <v>1257.98</v>
      </c>
      <c r="T175" s="13">
        <f t="shared" si="40"/>
        <v>49061.22</v>
      </c>
    </row>
    <row r="176" spans="1:20" ht="33" customHeight="1" x14ac:dyDescent="0.25">
      <c r="A176" s="6">
        <v>28</v>
      </c>
      <c r="B176" s="18" t="s">
        <v>35</v>
      </c>
      <c r="C176" s="43" t="s">
        <v>22</v>
      </c>
      <c r="D176" s="23">
        <v>31</v>
      </c>
      <c r="E176" s="37">
        <v>266</v>
      </c>
      <c r="F176" s="14">
        <f t="shared" si="57"/>
        <v>8246</v>
      </c>
      <c r="G176" s="15">
        <v>366.67</v>
      </c>
      <c r="H176" s="15">
        <v>274.7</v>
      </c>
      <c r="I176" s="42">
        <v>274.72000000000003</v>
      </c>
      <c r="J176" s="15"/>
      <c r="K176" s="8"/>
      <c r="L176" s="8"/>
      <c r="M176" s="8"/>
      <c r="N176" s="9">
        <f t="shared" si="58"/>
        <v>305.36333333333334</v>
      </c>
      <c r="O176" s="10">
        <f t="shared" si="59"/>
        <v>53.093131696419533</v>
      </c>
      <c r="P176" s="11">
        <f t="shared" si="60"/>
        <v>0.1738687193280776</v>
      </c>
      <c r="Q176" s="12">
        <f t="shared" si="61"/>
        <v>358.45646502975285</v>
      </c>
      <c r="R176" s="12">
        <f t="shared" si="62"/>
        <v>252.27020163691381</v>
      </c>
      <c r="S176" s="17">
        <v>366.52</v>
      </c>
      <c r="T176" s="13">
        <f t="shared" si="40"/>
        <v>11362.119999999999</v>
      </c>
    </row>
    <row r="177" spans="1:20" ht="33" customHeight="1" x14ac:dyDescent="0.25">
      <c r="A177" s="5">
        <v>29</v>
      </c>
      <c r="B177" s="18" t="s">
        <v>27</v>
      </c>
      <c r="C177" s="44"/>
      <c r="D177" s="23">
        <v>31</v>
      </c>
      <c r="E177" s="37">
        <v>619.5</v>
      </c>
      <c r="F177" s="14">
        <f t="shared" si="57"/>
        <v>19204.5</v>
      </c>
      <c r="G177" s="15"/>
      <c r="H177" s="15">
        <v>639.79999999999995</v>
      </c>
      <c r="I177" s="42">
        <v>639.82000000000005</v>
      </c>
      <c r="J177" s="15"/>
      <c r="K177" s="8"/>
      <c r="L177" s="8"/>
      <c r="M177" s="8"/>
      <c r="N177" s="9">
        <f t="shared" si="58"/>
        <v>639.80999999999995</v>
      </c>
      <c r="O177" s="10">
        <f t="shared" si="59"/>
        <v>1.4142135623798477E-2</v>
      </c>
      <c r="P177" s="11">
        <f t="shared" si="60"/>
        <v>2.2103648932962096E-5</v>
      </c>
      <c r="Q177" s="12">
        <f t="shared" si="61"/>
        <v>639.82414213562379</v>
      </c>
      <c r="R177" s="12">
        <f t="shared" si="62"/>
        <v>639.7958578643761</v>
      </c>
      <c r="S177" s="17">
        <v>639.80999999999995</v>
      </c>
      <c r="T177" s="13">
        <f t="shared" si="40"/>
        <v>19834.109999999997</v>
      </c>
    </row>
    <row r="178" spans="1:20" ht="33" customHeight="1" x14ac:dyDescent="0.25">
      <c r="A178" s="6">
        <v>30</v>
      </c>
      <c r="B178" s="18" t="s">
        <v>28</v>
      </c>
      <c r="C178" s="44"/>
      <c r="D178" s="23">
        <v>31</v>
      </c>
      <c r="E178" s="37">
        <v>322</v>
      </c>
      <c r="F178" s="14">
        <f t="shared" si="57"/>
        <v>9982</v>
      </c>
      <c r="G178" s="15"/>
      <c r="H178" s="15">
        <v>332.6</v>
      </c>
      <c r="I178" s="42">
        <v>332.56</v>
      </c>
      <c r="J178" s="15"/>
      <c r="K178" s="8"/>
      <c r="L178" s="8"/>
      <c r="M178" s="8"/>
      <c r="N178" s="9">
        <f t="shared" si="58"/>
        <v>332.58000000000004</v>
      </c>
      <c r="O178" s="10">
        <f t="shared" si="59"/>
        <v>2.8284271247476369E-2</v>
      </c>
      <c r="P178" s="11">
        <f t="shared" si="60"/>
        <v>8.5045015477408034E-5</v>
      </c>
      <c r="Q178" s="12">
        <f t="shared" si="61"/>
        <v>332.6082842712475</v>
      </c>
      <c r="R178" s="12">
        <f t="shared" si="62"/>
        <v>332.55171572875258</v>
      </c>
      <c r="S178" s="17">
        <v>332.58</v>
      </c>
      <c r="T178" s="13">
        <f t="shared" si="40"/>
        <v>10309.98</v>
      </c>
    </row>
    <row r="179" spans="1:20" ht="33" customHeight="1" x14ac:dyDescent="0.25">
      <c r="A179" s="5">
        <v>31</v>
      </c>
      <c r="B179" s="18" t="s">
        <v>38</v>
      </c>
      <c r="C179" s="44"/>
      <c r="D179" s="23">
        <v>31</v>
      </c>
      <c r="E179" s="37">
        <v>579.6</v>
      </c>
      <c r="F179" s="14">
        <f t="shared" si="57"/>
        <v>17967.600000000002</v>
      </c>
      <c r="G179" s="15"/>
      <c r="H179" s="15">
        <v>598.6</v>
      </c>
      <c r="I179" s="42">
        <v>598.61</v>
      </c>
      <c r="J179" s="15"/>
      <c r="K179" s="8"/>
      <c r="L179" s="8"/>
      <c r="M179" s="8"/>
      <c r="N179" s="9">
        <f t="shared" si="58"/>
        <v>598.60500000000002</v>
      </c>
      <c r="O179" s="10">
        <f t="shared" si="59"/>
        <v>7.0710678118590439E-3</v>
      </c>
      <c r="P179" s="11">
        <f t="shared" si="60"/>
        <v>1.1812577261898987E-5</v>
      </c>
      <c r="Q179" s="12">
        <f t="shared" si="61"/>
        <v>598.61207106781183</v>
      </c>
      <c r="R179" s="12">
        <f t="shared" si="62"/>
        <v>598.59792893218821</v>
      </c>
      <c r="S179" s="17">
        <v>598.61</v>
      </c>
      <c r="T179" s="13">
        <f t="shared" si="40"/>
        <v>18556.91</v>
      </c>
    </row>
    <row r="180" spans="1:20" ht="33" customHeight="1" x14ac:dyDescent="0.25">
      <c r="A180" s="6">
        <v>32</v>
      </c>
      <c r="B180" s="18" t="s">
        <v>30</v>
      </c>
      <c r="C180" s="44"/>
      <c r="D180" s="23">
        <v>31</v>
      </c>
      <c r="E180" s="37">
        <v>105</v>
      </c>
      <c r="F180" s="14">
        <f t="shared" si="57"/>
        <v>3255</v>
      </c>
      <c r="G180" s="15"/>
      <c r="H180" s="15">
        <v>108.4</v>
      </c>
      <c r="I180" s="42">
        <v>108.44</v>
      </c>
      <c r="J180" s="15"/>
      <c r="K180" s="8"/>
      <c r="L180" s="8"/>
      <c r="M180" s="8"/>
      <c r="N180" s="9">
        <f t="shared" si="58"/>
        <v>108.42</v>
      </c>
      <c r="O180" s="10">
        <f t="shared" si="59"/>
        <v>2.8284271247456274E-2</v>
      </c>
      <c r="P180" s="11">
        <f t="shared" si="60"/>
        <v>2.6087687924235633E-4</v>
      </c>
      <c r="Q180" s="12">
        <f t="shared" si="61"/>
        <v>108.44828427124746</v>
      </c>
      <c r="R180" s="12">
        <f t="shared" si="62"/>
        <v>108.39171572875254</v>
      </c>
      <c r="S180" s="17">
        <v>108.42</v>
      </c>
      <c r="T180" s="13">
        <f t="shared" si="40"/>
        <v>3361.02</v>
      </c>
    </row>
    <row r="181" spans="1:20" ht="33" customHeight="1" x14ac:dyDescent="0.25">
      <c r="A181" s="5">
        <v>33</v>
      </c>
      <c r="B181" s="18" t="s">
        <v>31</v>
      </c>
      <c r="C181" s="44"/>
      <c r="D181" s="23">
        <v>31</v>
      </c>
      <c r="E181" s="37">
        <v>455</v>
      </c>
      <c r="F181" s="14">
        <f t="shared" si="57"/>
        <v>14105</v>
      </c>
      <c r="G181" s="15"/>
      <c r="H181" s="15">
        <v>469.9</v>
      </c>
      <c r="I181" s="42">
        <v>469.92</v>
      </c>
      <c r="J181" s="15"/>
      <c r="K181" s="8"/>
      <c r="L181" s="8"/>
      <c r="M181" s="8"/>
      <c r="N181" s="9">
        <f t="shared" si="58"/>
        <v>469.90999999999997</v>
      </c>
      <c r="O181" s="10">
        <f t="shared" si="59"/>
        <v>1.4142135623758283E-2</v>
      </c>
      <c r="P181" s="11">
        <f t="shared" si="60"/>
        <v>3.0095413214782157E-5</v>
      </c>
      <c r="Q181" s="12">
        <f t="shared" si="61"/>
        <v>469.92414213562375</v>
      </c>
      <c r="R181" s="12">
        <f t="shared" si="62"/>
        <v>469.89585786437618</v>
      </c>
      <c r="S181" s="17">
        <v>469.91</v>
      </c>
      <c r="T181" s="13">
        <f t="shared" si="40"/>
        <v>14567.210000000001</v>
      </c>
    </row>
    <row r="182" spans="1:20" ht="33" customHeight="1" x14ac:dyDescent="0.25">
      <c r="A182" s="6">
        <v>34</v>
      </c>
      <c r="B182" s="18" t="s">
        <v>32</v>
      </c>
      <c r="C182" s="44"/>
      <c r="D182" s="23">
        <v>31</v>
      </c>
      <c r="E182" s="37">
        <v>3640.21</v>
      </c>
      <c r="F182" s="14">
        <f t="shared" si="57"/>
        <v>112846.51</v>
      </c>
      <c r="G182" s="15"/>
      <c r="H182" s="15">
        <v>3759.6</v>
      </c>
      <c r="I182" s="42">
        <v>3759.61</v>
      </c>
      <c r="J182" s="15"/>
      <c r="K182" s="8"/>
      <c r="L182" s="8"/>
      <c r="M182" s="8"/>
      <c r="N182" s="9">
        <f t="shared" si="58"/>
        <v>3759.605</v>
      </c>
      <c r="O182" s="10">
        <f t="shared" si="59"/>
        <v>7.0710678120198215E-3</v>
      </c>
      <c r="P182" s="11">
        <f t="shared" si="60"/>
        <v>1.8808007256134145E-6</v>
      </c>
      <c r="Q182" s="12">
        <f t="shared" si="61"/>
        <v>3759.6120710678119</v>
      </c>
      <c r="R182" s="12">
        <f t="shared" si="62"/>
        <v>3759.5979289321881</v>
      </c>
      <c r="S182" s="17">
        <v>3759.61</v>
      </c>
      <c r="T182" s="13">
        <f t="shared" si="40"/>
        <v>116547.91</v>
      </c>
    </row>
    <row r="183" spans="1:20" ht="33" customHeight="1" x14ac:dyDescent="0.25">
      <c r="A183" s="5">
        <v>35</v>
      </c>
      <c r="B183" s="18" t="s">
        <v>33</v>
      </c>
      <c r="C183" s="44"/>
      <c r="D183" s="23">
        <v>31</v>
      </c>
      <c r="E183" s="37">
        <v>3500.5</v>
      </c>
      <c r="F183" s="14">
        <f t="shared" si="57"/>
        <v>108515.5</v>
      </c>
      <c r="G183" s="15"/>
      <c r="H183" s="15">
        <v>3615.3</v>
      </c>
      <c r="I183" s="42">
        <v>3615.32</v>
      </c>
      <c r="J183" s="15"/>
      <c r="K183" s="8"/>
      <c r="L183" s="8"/>
      <c r="M183" s="8"/>
      <c r="N183" s="9">
        <f t="shared" si="58"/>
        <v>3615.3100000000004</v>
      </c>
      <c r="O183" s="10">
        <f t="shared" si="59"/>
        <v>1.4142135623718088E-2</v>
      </c>
      <c r="P183" s="11">
        <f t="shared" si="60"/>
        <v>3.911735265777509E-6</v>
      </c>
      <c r="Q183" s="12">
        <f t="shared" si="61"/>
        <v>3615.3241421356242</v>
      </c>
      <c r="R183" s="12">
        <f t="shared" si="62"/>
        <v>3615.2958578643766</v>
      </c>
      <c r="S183" s="17">
        <v>3615.31</v>
      </c>
      <c r="T183" s="13">
        <f t="shared" si="40"/>
        <v>112074.61</v>
      </c>
    </row>
    <row r="184" spans="1:20" ht="33" customHeight="1" x14ac:dyDescent="0.25">
      <c r="A184" s="24">
        <v>36</v>
      </c>
      <c r="B184" s="22" t="s">
        <v>42</v>
      </c>
      <c r="C184" s="44"/>
      <c r="D184" s="23">
        <v>31</v>
      </c>
      <c r="E184" s="37">
        <v>3377.28</v>
      </c>
      <c r="F184" s="14">
        <f t="shared" si="57"/>
        <v>104695.68000000001</v>
      </c>
      <c r="G184" s="15"/>
      <c r="H184" s="15">
        <v>3488.1</v>
      </c>
      <c r="I184" s="42">
        <v>3488.05</v>
      </c>
      <c r="J184" s="15"/>
      <c r="K184" s="8"/>
      <c r="L184" s="8"/>
      <c r="M184" s="8"/>
      <c r="N184" s="9">
        <f t="shared" si="58"/>
        <v>3488.0749999999998</v>
      </c>
      <c r="O184" s="10">
        <f t="shared" si="59"/>
        <v>3.535533905913444E-2</v>
      </c>
      <c r="P184" s="11">
        <f t="shared" si="60"/>
        <v>1.0136060451433653E-5</v>
      </c>
      <c r="Q184" s="12">
        <f t="shared" si="61"/>
        <v>3488.110355339059</v>
      </c>
      <c r="R184" s="12">
        <f t="shared" si="62"/>
        <v>3488.0396446609407</v>
      </c>
      <c r="S184" s="29">
        <v>3488.08</v>
      </c>
      <c r="T184" s="13">
        <f t="shared" si="40"/>
        <v>108130.48</v>
      </c>
    </row>
    <row r="185" spans="1:20" ht="33" customHeight="1" x14ac:dyDescent="0.25">
      <c r="A185" s="77" t="s">
        <v>65</v>
      </c>
      <c r="B185" s="78"/>
      <c r="C185" s="78"/>
      <c r="D185" s="78"/>
      <c r="E185" s="79"/>
      <c r="F185" s="15">
        <f>SUM(F169:F184)</f>
        <v>593378.65</v>
      </c>
      <c r="G185" s="80" t="s">
        <v>15</v>
      </c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2"/>
      <c r="T185" s="76">
        <f>SUM(T169:T184)</f>
        <v>615723.43999999994</v>
      </c>
    </row>
    <row r="186" spans="1:20" ht="24" customHeight="1" x14ac:dyDescent="0.25">
      <c r="A186" s="46" t="s">
        <v>47</v>
      </c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8"/>
    </row>
    <row r="187" spans="1:20" ht="33" customHeight="1" x14ac:dyDescent="0.25">
      <c r="A187" s="5">
        <v>1</v>
      </c>
      <c r="B187" s="18" t="s">
        <v>19</v>
      </c>
      <c r="C187" s="19">
        <v>9000</v>
      </c>
      <c r="D187" s="23">
        <v>668</v>
      </c>
      <c r="E187" s="36">
        <v>469.07</v>
      </c>
      <c r="F187" s="7">
        <f>E187*D187</f>
        <v>313338.76</v>
      </c>
      <c r="G187" s="38">
        <v>802</v>
      </c>
      <c r="H187" s="40">
        <v>490</v>
      </c>
      <c r="I187" s="38">
        <v>484.46</v>
      </c>
      <c r="J187" s="38">
        <v>620</v>
      </c>
      <c r="K187" s="38"/>
      <c r="L187" s="38"/>
      <c r="M187" s="38"/>
      <c r="N187" s="9">
        <f t="shared" ref="N187" si="63">AVERAGE(G187,H187,I187,J187,K187,L187,M187)</f>
        <v>599.11500000000001</v>
      </c>
      <c r="O187" s="10">
        <f t="shared" ref="O187" si="64">STDEV(G187,H187,I187,J187,K187,L187,M187)</f>
        <v>149.05296452380048</v>
      </c>
      <c r="P187" s="11">
        <f t="shared" ref="P187" si="65">O187/N187</f>
        <v>0.24878857068142257</v>
      </c>
      <c r="Q187" s="12">
        <f t="shared" ref="Q187" si="66">N187+O187</f>
        <v>748.16796452380049</v>
      </c>
      <c r="R187" s="12">
        <f t="shared" ref="R187" si="67">N187-O187</f>
        <v>450.06203547619953</v>
      </c>
      <c r="S187" s="13">
        <v>599.12</v>
      </c>
      <c r="T187" s="13">
        <f t="shared" si="40"/>
        <v>400212.16</v>
      </c>
    </row>
    <row r="188" spans="1:20" ht="33" customHeight="1" x14ac:dyDescent="0.25">
      <c r="A188" s="6">
        <v>2</v>
      </c>
      <c r="B188" s="20" t="s">
        <v>19</v>
      </c>
      <c r="C188" s="20" t="s">
        <v>20</v>
      </c>
      <c r="D188" s="23">
        <v>1037</v>
      </c>
      <c r="E188" s="37">
        <v>476.07</v>
      </c>
      <c r="F188" s="7">
        <f t="shared" ref="F188:F202" si="68">E188*D188</f>
        <v>493684.58999999997</v>
      </c>
      <c r="G188" s="39">
        <v>802</v>
      </c>
      <c r="H188" s="40">
        <v>492</v>
      </c>
      <c r="I188" s="39">
        <v>491.69</v>
      </c>
      <c r="J188" s="39">
        <v>620</v>
      </c>
      <c r="K188" s="38"/>
      <c r="L188" s="38"/>
      <c r="M188" s="38"/>
      <c r="N188" s="9">
        <f t="shared" ref="N188:N202" si="69">AVERAGE(G188,H188,I188,J188,K188,L188,M188)</f>
        <v>601.42250000000001</v>
      </c>
      <c r="O188" s="10">
        <f t="shared" ref="O188:O202" si="70">STDEV(G188,H188,I188,J188,K188,L188,M188)</f>
        <v>146.73213925949094</v>
      </c>
      <c r="P188" s="11">
        <f t="shared" ref="P188:P202" si="71">O188/N188</f>
        <v>0.24397514103561296</v>
      </c>
      <c r="Q188" s="12">
        <f t="shared" ref="Q188:Q202" si="72">N188+O188</f>
        <v>748.15463925949098</v>
      </c>
      <c r="R188" s="12">
        <f t="shared" ref="R188:R202" si="73">N188-O188</f>
        <v>454.69036074050905</v>
      </c>
      <c r="S188" s="17">
        <v>601.41999999999996</v>
      </c>
      <c r="T188" s="13">
        <f t="shared" si="40"/>
        <v>623672.53999999992</v>
      </c>
    </row>
    <row r="189" spans="1:20" ht="33" customHeight="1" x14ac:dyDescent="0.25">
      <c r="A189" s="5">
        <v>3</v>
      </c>
      <c r="B189" s="20" t="s">
        <v>19</v>
      </c>
      <c r="C189" s="20" t="s">
        <v>21</v>
      </c>
      <c r="D189" s="23">
        <v>578</v>
      </c>
      <c r="E189" s="37">
        <v>595.09</v>
      </c>
      <c r="F189" s="7">
        <f t="shared" si="68"/>
        <v>343962.02</v>
      </c>
      <c r="G189" s="39">
        <v>802</v>
      </c>
      <c r="H189" s="41">
        <v>615</v>
      </c>
      <c r="I189" s="39">
        <v>614.61</v>
      </c>
      <c r="J189" s="39">
        <v>800</v>
      </c>
      <c r="K189" s="38"/>
      <c r="L189" s="38"/>
      <c r="M189" s="38"/>
      <c r="N189" s="9">
        <f t="shared" si="69"/>
        <v>707.90250000000003</v>
      </c>
      <c r="O189" s="10">
        <f t="shared" si="70"/>
        <v>107.50295201373113</v>
      </c>
      <c r="P189" s="11">
        <f t="shared" si="71"/>
        <v>0.15186124079761143</v>
      </c>
      <c r="Q189" s="12">
        <f t="shared" si="72"/>
        <v>815.40545201373118</v>
      </c>
      <c r="R189" s="12">
        <f t="shared" si="73"/>
        <v>600.39954798626889</v>
      </c>
      <c r="S189" s="17">
        <v>707.9</v>
      </c>
      <c r="T189" s="13">
        <f t="shared" si="40"/>
        <v>409166.2</v>
      </c>
    </row>
    <row r="190" spans="1:20" ht="33" customHeight="1" x14ac:dyDescent="0.25">
      <c r="A190" s="6">
        <v>4</v>
      </c>
      <c r="B190" s="20" t="s">
        <v>19</v>
      </c>
      <c r="C190" s="20" t="s">
        <v>22</v>
      </c>
      <c r="D190" s="23">
        <v>213</v>
      </c>
      <c r="E190" s="37">
        <v>945.14</v>
      </c>
      <c r="F190" s="7">
        <f t="shared" si="68"/>
        <v>201314.82</v>
      </c>
      <c r="G190" s="39"/>
      <c r="H190" s="39">
        <v>980</v>
      </c>
      <c r="I190" s="39">
        <v>976.14</v>
      </c>
      <c r="J190" s="39">
        <v>2000</v>
      </c>
      <c r="K190" s="38"/>
      <c r="L190" s="38"/>
      <c r="M190" s="38"/>
      <c r="N190" s="9">
        <f t="shared" si="69"/>
        <v>1318.7133333333334</v>
      </c>
      <c r="O190" s="10">
        <f t="shared" si="70"/>
        <v>590.01471721757366</v>
      </c>
      <c r="P190" s="11">
        <f t="shared" si="71"/>
        <v>0.447416964933678</v>
      </c>
      <c r="Q190" s="12">
        <f t="shared" si="72"/>
        <v>1908.728050550907</v>
      </c>
      <c r="R190" s="12">
        <f t="shared" si="73"/>
        <v>728.69861611575971</v>
      </c>
      <c r="S190" s="17">
        <v>1318.71</v>
      </c>
      <c r="T190" s="13">
        <f t="shared" si="40"/>
        <v>280885.23</v>
      </c>
    </row>
    <row r="191" spans="1:20" ht="33" customHeight="1" x14ac:dyDescent="0.25">
      <c r="A191" s="5">
        <v>5</v>
      </c>
      <c r="B191" s="20" t="s">
        <v>23</v>
      </c>
      <c r="C191" s="19">
        <v>9000</v>
      </c>
      <c r="D191" s="23">
        <v>425</v>
      </c>
      <c r="E191" s="37">
        <v>213.96</v>
      </c>
      <c r="F191" s="7">
        <f t="shared" si="68"/>
        <v>90933</v>
      </c>
      <c r="G191" s="39">
        <v>334.7</v>
      </c>
      <c r="H191" s="41">
        <v>225</v>
      </c>
      <c r="I191" s="39">
        <v>220.98</v>
      </c>
      <c r="J191" s="39">
        <v>200</v>
      </c>
      <c r="K191" s="38"/>
      <c r="L191" s="38"/>
      <c r="M191" s="38"/>
      <c r="N191" s="9">
        <f t="shared" si="69"/>
        <v>245.17000000000002</v>
      </c>
      <c r="O191" s="10">
        <f t="shared" si="70"/>
        <v>60.684799854109428</v>
      </c>
      <c r="P191" s="11">
        <f t="shared" si="71"/>
        <v>0.24752131114781345</v>
      </c>
      <c r="Q191" s="12">
        <f t="shared" si="72"/>
        <v>305.85479985410944</v>
      </c>
      <c r="R191" s="12">
        <f t="shared" si="73"/>
        <v>184.48520014589059</v>
      </c>
      <c r="S191" s="17">
        <v>245.17</v>
      </c>
      <c r="T191" s="13">
        <f t="shared" si="40"/>
        <v>104197.25</v>
      </c>
    </row>
    <row r="192" spans="1:20" ht="33" customHeight="1" x14ac:dyDescent="0.25">
      <c r="A192" s="6">
        <v>6</v>
      </c>
      <c r="B192" s="20" t="s">
        <v>23</v>
      </c>
      <c r="C192" s="20" t="s">
        <v>20</v>
      </c>
      <c r="D192" s="23">
        <v>865</v>
      </c>
      <c r="E192" s="37">
        <v>213.96</v>
      </c>
      <c r="F192" s="7">
        <f t="shared" si="68"/>
        <v>185075.4</v>
      </c>
      <c r="G192" s="39">
        <v>334.7</v>
      </c>
      <c r="H192" s="39">
        <v>225</v>
      </c>
      <c r="I192" s="39">
        <v>220.98</v>
      </c>
      <c r="J192" s="39">
        <v>200</v>
      </c>
      <c r="K192" s="38"/>
      <c r="L192" s="38"/>
      <c r="M192" s="38"/>
      <c r="N192" s="9">
        <f t="shared" si="69"/>
        <v>245.17000000000002</v>
      </c>
      <c r="O192" s="10">
        <f t="shared" si="70"/>
        <v>60.684799854109428</v>
      </c>
      <c r="P192" s="11">
        <f t="shared" si="71"/>
        <v>0.24752131114781345</v>
      </c>
      <c r="Q192" s="12">
        <f t="shared" si="72"/>
        <v>305.85479985410944</v>
      </c>
      <c r="R192" s="12">
        <f t="shared" si="73"/>
        <v>184.48520014589059</v>
      </c>
      <c r="S192" s="17">
        <v>245.17</v>
      </c>
      <c r="T192" s="13">
        <f t="shared" si="40"/>
        <v>212072.05</v>
      </c>
    </row>
    <row r="193" spans="1:20" ht="33" customHeight="1" x14ac:dyDescent="0.25">
      <c r="A193" s="5">
        <v>7</v>
      </c>
      <c r="B193" s="20" t="s">
        <v>23</v>
      </c>
      <c r="C193" s="20" t="s">
        <v>21</v>
      </c>
      <c r="D193" s="23">
        <v>483</v>
      </c>
      <c r="E193" s="37">
        <v>420.06</v>
      </c>
      <c r="F193" s="7">
        <f t="shared" si="68"/>
        <v>202888.98</v>
      </c>
      <c r="G193" s="39">
        <v>334.7</v>
      </c>
      <c r="H193" s="41">
        <v>435</v>
      </c>
      <c r="I193" s="39">
        <v>433.84</v>
      </c>
      <c r="J193" s="39"/>
      <c r="K193" s="38"/>
      <c r="L193" s="38"/>
      <c r="M193" s="38"/>
      <c r="N193" s="9">
        <f t="shared" si="69"/>
        <v>401.18</v>
      </c>
      <c r="O193" s="10">
        <f t="shared" si="70"/>
        <v>57.576290259098755</v>
      </c>
      <c r="P193" s="11">
        <f t="shared" si="71"/>
        <v>0.14351734946681977</v>
      </c>
      <c r="Q193" s="12">
        <f t="shared" si="72"/>
        <v>458.75629025909876</v>
      </c>
      <c r="R193" s="12">
        <f t="shared" si="73"/>
        <v>343.60370974090125</v>
      </c>
      <c r="S193" s="17">
        <v>401.18</v>
      </c>
      <c r="T193" s="13">
        <f t="shared" si="40"/>
        <v>193769.94</v>
      </c>
    </row>
    <row r="194" spans="1:20" ht="33" customHeight="1" x14ac:dyDescent="0.25">
      <c r="A194" s="6">
        <v>8</v>
      </c>
      <c r="B194" s="20" t="s">
        <v>23</v>
      </c>
      <c r="C194" s="20" t="s">
        <v>22</v>
      </c>
      <c r="D194" s="23">
        <v>170</v>
      </c>
      <c r="E194" s="37">
        <v>658.09</v>
      </c>
      <c r="F194" s="7">
        <f t="shared" si="68"/>
        <v>111875.3</v>
      </c>
      <c r="G194" s="39"/>
      <c r="H194" s="39">
        <v>680</v>
      </c>
      <c r="I194" s="39">
        <v>679.68</v>
      </c>
      <c r="J194" s="39"/>
      <c r="K194" s="38"/>
      <c r="L194" s="38"/>
      <c r="M194" s="38"/>
      <c r="N194" s="9">
        <f t="shared" si="69"/>
        <v>679.83999999999992</v>
      </c>
      <c r="O194" s="10">
        <f t="shared" si="70"/>
        <v>0.2262741699797306</v>
      </c>
      <c r="P194" s="11">
        <f t="shared" si="71"/>
        <v>3.3283444631050044E-4</v>
      </c>
      <c r="Q194" s="12">
        <f t="shared" si="72"/>
        <v>680.06627416997969</v>
      </c>
      <c r="R194" s="12">
        <f t="shared" si="73"/>
        <v>679.61372583002014</v>
      </c>
      <c r="S194" s="17">
        <v>679.84</v>
      </c>
      <c r="T194" s="13">
        <f t="shared" si="40"/>
        <v>115572.8</v>
      </c>
    </row>
    <row r="195" spans="1:20" ht="33" customHeight="1" x14ac:dyDescent="0.25">
      <c r="A195" s="5">
        <v>9</v>
      </c>
      <c r="B195" s="20" t="s">
        <v>24</v>
      </c>
      <c r="C195" s="19">
        <v>9000</v>
      </c>
      <c r="D195" s="23">
        <v>1225</v>
      </c>
      <c r="E195" s="37">
        <v>325.55</v>
      </c>
      <c r="F195" s="7">
        <f t="shared" si="68"/>
        <v>398798.75</v>
      </c>
      <c r="G195" s="39"/>
      <c r="H195" s="41">
        <v>338</v>
      </c>
      <c r="I195" s="39">
        <v>336.23</v>
      </c>
      <c r="J195" s="39"/>
      <c r="K195" s="38"/>
      <c r="L195" s="38"/>
      <c r="M195" s="38"/>
      <c r="N195" s="9">
        <f t="shared" si="69"/>
        <v>337.11500000000001</v>
      </c>
      <c r="O195" s="10">
        <f t="shared" si="70"/>
        <v>1.2515790027001763</v>
      </c>
      <c r="P195" s="11">
        <f t="shared" si="71"/>
        <v>3.7126173641047603E-3</v>
      </c>
      <c r="Q195" s="12">
        <f t="shared" si="72"/>
        <v>338.36657900270018</v>
      </c>
      <c r="R195" s="12">
        <f t="shared" si="73"/>
        <v>335.86342099729984</v>
      </c>
      <c r="S195" s="17">
        <v>337.12</v>
      </c>
      <c r="T195" s="13">
        <f t="shared" ref="T195:T240" si="74">S195*D195</f>
        <v>412972</v>
      </c>
    </row>
    <row r="196" spans="1:20" ht="33" customHeight="1" x14ac:dyDescent="0.25">
      <c r="A196" s="6">
        <v>10</v>
      </c>
      <c r="B196" s="21" t="s">
        <v>24</v>
      </c>
      <c r="C196" s="21" t="s">
        <v>20</v>
      </c>
      <c r="D196" s="23">
        <v>1619</v>
      </c>
      <c r="E196" s="37">
        <v>325.55</v>
      </c>
      <c r="F196" s="7">
        <f t="shared" si="68"/>
        <v>527065.45000000007</v>
      </c>
      <c r="G196" s="39"/>
      <c r="H196" s="39">
        <v>338</v>
      </c>
      <c r="I196" s="39">
        <v>336.23</v>
      </c>
      <c r="J196" s="39"/>
      <c r="K196" s="38"/>
      <c r="L196" s="38"/>
      <c r="M196" s="38"/>
      <c r="N196" s="9">
        <f t="shared" si="69"/>
        <v>337.11500000000001</v>
      </c>
      <c r="O196" s="10">
        <f t="shared" si="70"/>
        <v>1.2515790027001763</v>
      </c>
      <c r="P196" s="11">
        <f t="shared" si="71"/>
        <v>3.7126173641047603E-3</v>
      </c>
      <c r="Q196" s="12">
        <f t="shared" si="72"/>
        <v>338.36657900270018</v>
      </c>
      <c r="R196" s="12">
        <f t="shared" si="73"/>
        <v>335.86342099729984</v>
      </c>
      <c r="S196" s="17">
        <v>337.12</v>
      </c>
      <c r="T196" s="13">
        <f t="shared" si="74"/>
        <v>545797.28</v>
      </c>
    </row>
    <row r="197" spans="1:20" ht="33" customHeight="1" x14ac:dyDescent="0.25">
      <c r="A197" s="5">
        <v>11</v>
      </c>
      <c r="B197" s="20" t="s">
        <v>24</v>
      </c>
      <c r="C197" s="20" t="s">
        <v>21</v>
      </c>
      <c r="D197" s="23">
        <v>872</v>
      </c>
      <c r="E197" s="37">
        <v>446.31</v>
      </c>
      <c r="F197" s="7">
        <f t="shared" si="68"/>
        <v>389182.32</v>
      </c>
      <c r="G197" s="39"/>
      <c r="H197" s="39">
        <v>460</v>
      </c>
      <c r="I197" s="39">
        <v>460.95</v>
      </c>
      <c r="J197" s="39"/>
      <c r="K197" s="38"/>
      <c r="L197" s="38"/>
      <c r="M197" s="38"/>
      <c r="N197" s="9">
        <f t="shared" si="69"/>
        <v>460.47500000000002</v>
      </c>
      <c r="O197" s="10">
        <f t="shared" si="70"/>
        <v>0.67175144212721216</v>
      </c>
      <c r="P197" s="11">
        <f t="shared" si="71"/>
        <v>1.458822828877164E-3</v>
      </c>
      <c r="Q197" s="12">
        <f t="shared" si="72"/>
        <v>461.14675144212725</v>
      </c>
      <c r="R197" s="12">
        <f t="shared" si="73"/>
        <v>459.80324855787279</v>
      </c>
      <c r="S197" s="17">
        <v>460.48</v>
      </c>
      <c r="T197" s="13">
        <f t="shared" si="74"/>
        <v>401538.56</v>
      </c>
    </row>
    <row r="198" spans="1:20" ht="33" customHeight="1" x14ac:dyDescent="0.25">
      <c r="A198" s="6">
        <v>12</v>
      </c>
      <c r="B198" s="20" t="s">
        <v>24</v>
      </c>
      <c r="C198" s="20" t="s">
        <v>22</v>
      </c>
      <c r="D198" s="23">
        <v>370</v>
      </c>
      <c r="E198" s="37">
        <v>577.58000000000004</v>
      </c>
      <c r="F198" s="7">
        <f t="shared" si="68"/>
        <v>213704.6</v>
      </c>
      <c r="G198" s="39"/>
      <c r="H198" s="41">
        <v>590</v>
      </c>
      <c r="I198" s="39">
        <v>596.52</v>
      </c>
      <c r="J198" s="39">
        <v>600</v>
      </c>
      <c r="K198" s="38"/>
      <c r="L198" s="38"/>
      <c r="M198" s="38"/>
      <c r="N198" s="9">
        <f t="shared" si="69"/>
        <v>595.50666666666666</v>
      </c>
      <c r="O198" s="10">
        <f t="shared" si="70"/>
        <v>5.0764291912064836</v>
      </c>
      <c r="P198" s="11">
        <f t="shared" si="71"/>
        <v>8.5245547621182246E-3</v>
      </c>
      <c r="Q198" s="12">
        <f t="shared" si="72"/>
        <v>600.5830958578731</v>
      </c>
      <c r="R198" s="12">
        <f t="shared" si="73"/>
        <v>590.43023747546022</v>
      </c>
      <c r="S198" s="17">
        <v>595.51</v>
      </c>
      <c r="T198" s="13">
        <f t="shared" si="74"/>
        <v>220338.69999999998</v>
      </c>
    </row>
    <row r="199" spans="1:20" ht="33" customHeight="1" x14ac:dyDescent="0.25">
      <c r="A199" s="5">
        <v>13</v>
      </c>
      <c r="B199" s="20" t="s">
        <v>25</v>
      </c>
      <c r="C199" s="19">
        <v>9000</v>
      </c>
      <c r="D199" s="25">
        <v>699</v>
      </c>
      <c r="E199" s="37">
        <v>595.09</v>
      </c>
      <c r="F199" s="7">
        <f t="shared" si="68"/>
        <v>415967.91000000003</v>
      </c>
      <c r="G199" s="39"/>
      <c r="H199" s="39">
        <v>615</v>
      </c>
      <c r="I199" s="39">
        <v>614.61</v>
      </c>
      <c r="J199" s="39"/>
      <c r="K199" s="38"/>
      <c r="L199" s="38"/>
      <c r="M199" s="38"/>
      <c r="N199" s="9">
        <f t="shared" si="69"/>
        <v>614.80500000000006</v>
      </c>
      <c r="O199" s="10">
        <f t="shared" si="70"/>
        <v>0.2757716446627439</v>
      </c>
      <c r="P199" s="11">
        <f t="shared" si="71"/>
        <v>4.4855140192865035E-4</v>
      </c>
      <c r="Q199" s="12">
        <f t="shared" si="72"/>
        <v>615.08077164466283</v>
      </c>
      <c r="R199" s="12">
        <f t="shared" si="73"/>
        <v>614.5292283553373</v>
      </c>
      <c r="S199" s="17">
        <v>614.80999999999995</v>
      </c>
      <c r="T199" s="13">
        <f t="shared" si="74"/>
        <v>429752.18999999994</v>
      </c>
    </row>
    <row r="200" spans="1:20" ht="33" customHeight="1" x14ac:dyDescent="0.25">
      <c r="A200" s="6">
        <v>14</v>
      </c>
      <c r="B200" s="20" t="s">
        <v>25</v>
      </c>
      <c r="C200" s="20" t="s">
        <v>20</v>
      </c>
      <c r="D200" s="23">
        <v>1139</v>
      </c>
      <c r="E200" s="37">
        <v>595.09</v>
      </c>
      <c r="F200" s="7">
        <f t="shared" si="68"/>
        <v>677807.51</v>
      </c>
      <c r="G200" s="39"/>
      <c r="H200" s="39">
        <v>615</v>
      </c>
      <c r="I200" s="39">
        <v>614.61</v>
      </c>
      <c r="J200" s="39"/>
      <c r="K200" s="38"/>
      <c r="L200" s="38"/>
      <c r="M200" s="38"/>
      <c r="N200" s="9">
        <f t="shared" si="69"/>
        <v>614.80500000000006</v>
      </c>
      <c r="O200" s="10">
        <f t="shared" si="70"/>
        <v>0.2757716446627439</v>
      </c>
      <c r="P200" s="11">
        <f t="shared" si="71"/>
        <v>4.4855140192865035E-4</v>
      </c>
      <c r="Q200" s="12">
        <f t="shared" si="72"/>
        <v>615.08077164466283</v>
      </c>
      <c r="R200" s="12">
        <f t="shared" si="73"/>
        <v>614.5292283553373</v>
      </c>
      <c r="S200" s="17">
        <v>614.80999999999995</v>
      </c>
      <c r="T200" s="13">
        <f t="shared" si="74"/>
        <v>700268.59</v>
      </c>
    </row>
    <row r="201" spans="1:20" ht="33" customHeight="1" x14ac:dyDescent="0.25">
      <c r="A201" s="5">
        <v>15</v>
      </c>
      <c r="B201" s="20" t="s">
        <v>25</v>
      </c>
      <c r="C201" s="20" t="s">
        <v>21</v>
      </c>
      <c r="D201" s="23">
        <v>663</v>
      </c>
      <c r="E201" s="37">
        <v>665.1</v>
      </c>
      <c r="F201" s="7">
        <f t="shared" si="68"/>
        <v>440961.3</v>
      </c>
      <c r="G201" s="39"/>
      <c r="H201" s="41">
        <v>690</v>
      </c>
      <c r="I201" s="39">
        <v>686.92</v>
      </c>
      <c r="J201" s="39"/>
      <c r="K201" s="38"/>
      <c r="L201" s="38"/>
      <c r="M201" s="38"/>
      <c r="N201" s="9">
        <f t="shared" si="69"/>
        <v>688.46</v>
      </c>
      <c r="O201" s="10">
        <f t="shared" si="70"/>
        <v>2.1778888860545953</v>
      </c>
      <c r="P201" s="11">
        <f t="shared" si="71"/>
        <v>3.1634210935342581E-3</v>
      </c>
      <c r="Q201" s="12">
        <f t="shared" si="72"/>
        <v>690.63788888605461</v>
      </c>
      <c r="R201" s="12">
        <f t="shared" si="73"/>
        <v>686.28211111394546</v>
      </c>
      <c r="S201" s="17">
        <v>688.46</v>
      </c>
      <c r="T201" s="13">
        <f t="shared" si="74"/>
        <v>456448.98000000004</v>
      </c>
    </row>
    <row r="202" spans="1:20" ht="33" customHeight="1" x14ac:dyDescent="0.25">
      <c r="A202" s="6">
        <v>16</v>
      </c>
      <c r="B202" s="20" t="s">
        <v>26</v>
      </c>
      <c r="C202" s="20" t="s">
        <v>22</v>
      </c>
      <c r="D202" s="33">
        <v>257</v>
      </c>
      <c r="E202" s="37">
        <v>997.64</v>
      </c>
      <c r="F202" s="7">
        <f t="shared" si="68"/>
        <v>256393.48</v>
      </c>
      <c r="G202" s="39"/>
      <c r="H202" s="41">
        <v>1050</v>
      </c>
      <c r="I202" s="39">
        <v>1030.3599999999999</v>
      </c>
      <c r="J202" s="39"/>
      <c r="K202" s="38"/>
      <c r="L202" s="38"/>
      <c r="M202" s="38"/>
      <c r="N202" s="9">
        <f t="shared" si="69"/>
        <v>1040.1799999999998</v>
      </c>
      <c r="O202" s="10">
        <f t="shared" si="70"/>
        <v>13.887577182503865</v>
      </c>
      <c r="P202" s="11">
        <f t="shared" si="71"/>
        <v>1.3351128826264557E-2</v>
      </c>
      <c r="Q202" s="12">
        <f t="shared" si="72"/>
        <v>1054.0675771825038</v>
      </c>
      <c r="R202" s="12">
        <f t="shared" si="73"/>
        <v>1026.2924228174959</v>
      </c>
      <c r="S202" s="17">
        <v>1040.18</v>
      </c>
      <c r="T202" s="13">
        <f t="shared" si="74"/>
        <v>267326.26</v>
      </c>
    </row>
    <row r="203" spans="1:20" ht="33" customHeight="1" x14ac:dyDescent="0.25">
      <c r="A203" s="77" t="s">
        <v>65</v>
      </c>
      <c r="B203" s="78"/>
      <c r="C203" s="78"/>
      <c r="D203" s="78"/>
      <c r="E203" s="79"/>
      <c r="F203" s="15">
        <f>SUM(F187:F202)</f>
        <v>5262954.1900000004</v>
      </c>
      <c r="G203" s="80" t="s">
        <v>15</v>
      </c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2"/>
      <c r="T203" s="76">
        <f>SUM(T187:T202)</f>
        <v>5773990.7300000004</v>
      </c>
    </row>
    <row r="204" spans="1:20" ht="26.25" customHeight="1" x14ac:dyDescent="0.25">
      <c r="A204" s="46" t="s">
        <v>43</v>
      </c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8"/>
    </row>
    <row r="205" spans="1:20" ht="33" customHeight="1" x14ac:dyDescent="0.25">
      <c r="A205" s="5">
        <v>1</v>
      </c>
      <c r="B205" s="18" t="s">
        <v>35</v>
      </c>
      <c r="C205" s="64">
        <v>9000</v>
      </c>
      <c r="D205" s="33">
        <v>70</v>
      </c>
      <c r="E205" s="37">
        <v>126.02</v>
      </c>
      <c r="F205" s="14">
        <f>E205*D205</f>
        <v>8821.4</v>
      </c>
      <c r="G205" s="15">
        <v>366.67</v>
      </c>
      <c r="H205" s="15">
        <v>130.19999999999999</v>
      </c>
      <c r="I205" s="15">
        <v>130.15</v>
      </c>
      <c r="J205" s="15"/>
      <c r="K205" s="8"/>
      <c r="L205" s="8"/>
      <c r="M205" s="8"/>
      <c r="N205" s="9">
        <f t="shared" ref="N205" si="75">AVERAGE(G205,H205,I205,J205,K205,L205,M205)</f>
        <v>209.00666666666666</v>
      </c>
      <c r="O205" s="10">
        <f t="shared" ref="O205" si="76">STDEV(G205,H205,I205,J205,K205,L205,M205)</f>
        <v>136.54045420069963</v>
      </c>
      <c r="P205" s="11">
        <f t="shared" ref="P205" si="77">O205/N205</f>
        <v>0.65328277024991055</v>
      </c>
      <c r="Q205" s="12">
        <f t="shared" ref="Q205" si="78">N205+O205</f>
        <v>345.54712086736629</v>
      </c>
      <c r="R205" s="12">
        <f t="shared" ref="R205" si="79">N205-O205</f>
        <v>72.466212465967033</v>
      </c>
      <c r="S205" s="17">
        <v>223.01</v>
      </c>
      <c r="T205" s="13">
        <f t="shared" si="74"/>
        <v>15610.699999999999</v>
      </c>
    </row>
    <row r="206" spans="1:20" ht="33" customHeight="1" x14ac:dyDescent="0.25">
      <c r="A206" s="6">
        <v>2</v>
      </c>
      <c r="B206" s="18" t="s">
        <v>36</v>
      </c>
      <c r="C206" s="65"/>
      <c r="D206" s="33">
        <v>70</v>
      </c>
      <c r="E206" s="37">
        <v>280.04000000000002</v>
      </c>
      <c r="F206" s="14">
        <f t="shared" ref="F206:F240" si="80">E206*D206</f>
        <v>19602.800000000003</v>
      </c>
      <c r="G206" s="15"/>
      <c r="H206" s="42">
        <v>289.2</v>
      </c>
      <c r="I206" s="15">
        <v>289.23</v>
      </c>
      <c r="J206" s="15"/>
      <c r="K206" s="8"/>
      <c r="L206" s="8"/>
      <c r="M206" s="8"/>
      <c r="N206" s="9">
        <f t="shared" ref="N206:N240" si="81">AVERAGE(G206,H206,I206,J206,K206,L206,M206)</f>
        <v>289.21500000000003</v>
      </c>
      <c r="O206" s="10">
        <f t="shared" ref="O206:O240" si="82">STDEV(G206,H206,I206,J206,K206,L206,M206)</f>
        <v>2.1213203435617327E-2</v>
      </c>
      <c r="P206" s="11">
        <f t="shared" ref="P206:P240" si="83">O206/N206</f>
        <v>7.3347521517270288E-5</v>
      </c>
      <c r="Q206" s="12">
        <f t="shared" ref="Q206:Q240" si="84">N206+O206</f>
        <v>289.23621320343563</v>
      </c>
      <c r="R206" s="12">
        <f t="shared" ref="R206:R240" si="85">N206-O206</f>
        <v>289.19378679656444</v>
      </c>
      <c r="S206" s="17">
        <v>289.22000000000003</v>
      </c>
      <c r="T206" s="13">
        <f t="shared" si="74"/>
        <v>20245.400000000001</v>
      </c>
    </row>
    <row r="207" spans="1:20" ht="33" customHeight="1" x14ac:dyDescent="0.25">
      <c r="A207" s="5">
        <v>3</v>
      </c>
      <c r="B207" s="18" t="s">
        <v>37</v>
      </c>
      <c r="C207" s="65"/>
      <c r="D207" s="33">
        <v>70</v>
      </c>
      <c r="E207" s="37">
        <v>107.12</v>
      </c>
      <c r="F207" s="14">
        <f t="shared" si="80"/>
        <v>7498.4000000000005</v>
      </c>
      <c r="G207" s="15"/>
      <c r="H207" s="15">
        <v>110.6</v>
      </c>
      <c r="I207" s="15">
        <v>110.63</v>
      </c>
      <c r="J207" s="15"/>
      <c r="K207" s="8"/>
      <c r="L207" s="8"/>
      <c r="M207" s="8"/>
      <c r="N207" s="9">
        <f t="shared" si="81"/>
        <v>110.61499999999999</v>
      </c>
      <c r="O207" s="10">
        <f t="shared" si="82"/>
        <v>2.1213203435597228E-2</v>
      </c>
      <c r="P207" s="11">
        <f t="shared" si="83"/>
        <v>1.9177510677211254E-4</v>
      </c>
      <c r="Q207" s="12">
        <f t="shared" si="84"/>
        <v>110.63621320343559</v>
      </c>
      <c r="R207" s="12">
        <f t="shared" si="85"/>
        <v>110.5937867965644</v>
      </c>
      <c r="S207" s="17">
        <v>110.62</v>
      </c>
      <c r="T207" s="13">
        <f t="shared" si="74"/>
        <v>7743.4000000000005</v>
      </c>
    </row>
    <row r="208" spans="1:20" ht="33" customHeight="1" x14ac:dyDescent="0.25">
      <c r="A208" s="6">
        <v>4</v>
      </c>
      <c r="B208" s="18" t="s">
        <v>38</v>
      </c>
      <c r="C208" s="65"/>
      <c r="D208" s="33">
        <v>70</v>
      </c>
      <c r="E208" s="37">
        <v>199.53</v>
      </c>
      <c r="F208" s="14">
        <f t="shared" si="80"/>
        <v>13967.1</v>
      </c>
      <c r="G208" s="15"/>
      <c r="H208" s="42">
        <v>206.1</v>
      </c>
      <c r="I208" s="15">
        <v>206.07</v>
      </c>
      <c r="J208" s="15"/>
      <c r="K208" s="8"/>
      <c r="L208" s="8"/>
      <c r="M208" s="8"/>
      <c r="N208" s="9">
        <f t="shared" si="81"/>
        <v>206.08499999999998</v>
      </c>
      <c r="O208" s="10">
        <f t="shared" si="82"/>
        <v>2.1213203435597232E-2</v>
      </c>
      <c r="P208" s="11">
        <f t="shared" si="83"/>
        <v>1.0293424283959159E-4</v>
      </c>
      <c r="Q208" s="12">
        <f t="shared" si="84"/>
        <v>206.10621320343557</v>
      </c>
      <c r="R208" s="12">
        <f t="shared" si="85"/>
        <v>206.06378679656439</v>
      </c>
      <c r="S208" s="17">
        <v>206.09</v>
      </c>
      <c r="T208" s="13">
        <f t="shared" si="74"/>
        <v>14426.300000000001</v>
      </c>
    </row>
    <row r="209" spans="1:20" ht="33" customHeight="1" x14ac:dyDescent="0.25">
      <c r="A209" s="5">
        <v>5</v>
      </c>
      <c r="B209" s="18" t="s">
        <v>39</v>
      </c>
      <c r="C209" s="65"/>
      <c r="D209" s="33">
        <v>70</v>
      </c>
      <c r="E209" s="37">
        <v>88.21</v>
      </c>
      <c r="F209" s="14">
        <f t="shared" si="80"/>
        <v>6174.7</v>
      </c>
      <c r="G209" s="15"/>
      <c r="H209" s="42">
        <v>91.1</v>
      </c>
      <c r="I209" s="15">
        <v>91.1</v>
      </c>
      <c r="J209" s="15"/>
      <c r="K209" s="8"/>
      <c r="L209" s="8"/>
      <c r="M209" s="8"/>
      <c r="N209" s="9">
        <f t="shared" si="81"/>
        <v>91.1</v>
      </c>
      <c r="O209" s="10">
        <f t="shared" si="82"/>
        <v>0</v>
      </c>
      <c r="P209" s="11">
        <f t="shared" si="83"/>
        <v>0</v>
      </c>
      <c r="Q209" s="12">
        <f t="shared" si="84"/>
        <v>91.1</v>
      </c>
      <c r="R209" s="12">
        <f t="shared" si="85"/>
        <v>91.1</v>
      </c>
      <c r="S209" s="17">
        <v>90.73</v>
      </c>
      <c r="T209" s="13">
        <f t="shared" si="74"/>
        <v>6351.1</v>
      </c>
    </row>
    <row r="210" spans="1:20" ht="33" customHeight="1" x14ac:dyDescent="0.25">
      <c r="A210" s="6">
        <v>6</v>
      </c>
      <c r="B210" s="18" t="s">
        <v>40</v>
      </c>
      <c r="C210" s="65"/>
      <c r="D210" s="33">
        <v>70</v>
      </c>
      <c r="E210" s="37">
        <v>136.52000000000001</v>
      </c>
      <c r="F210" s="14">
        <f t="shared" si="80"/>
        <v>9556.4000000000015</v>
      </c>
      <c r="G210" s="15"/>
      <c r="H210" s="15">
        <v>141</v>
      </c>
      <c r="I210" s="42">
        <v>141</v>
      </c>
      <c r="J210" s="15"/>
      <c r="K210" s="8"/>
      <c r="L210" s="8"/>
      <c r="M210" s="8"/>
      <c r="N210" s="9">
        <f t="shared" si="81"/>
        <v>141</v>
      </c>
      <c r="O210" s="10">
        <f t="shared" si="82"/>
        <v>0</v>
      </c>
      <c r="P210" s="11">
        <f t="shared" si="83"/>
        <v>0</v>
      </c>
      <c r="Q210" s="12">
        <f t="shared" si="84"/>
        <v>141</v>
      </c>
      <c r="R210" s="12">
        <f t="shared" si="85"/>
        <v>141</v>
      </c>
      <c r="S210" s="17">
        <v>141</v>
      </c>
      <c r="T210" s="13">
        <f t="shared" si="74"/>
        <v>9870</v>
      </c>
    </row>
    <row r="211" spans="1:20" ht="33" customHeight="1" x14ac:dyDescent="0.25">
      <c r="A211" s="5">
        <v>7</v>
      </c>
      <c r="B211" s="18" t="s">
        <v>32</v>
      </c>
      <c r="C211" s="65"/>
      <c r="D211" s="33">
        <v>70</v>
      </c>
      <c r="E211" s="37">
        <v>770.11</v>
      </c>
      <c r="F211" s="14">
        <f t="shared" si="80"/>
        <v>53907.700000000004</v>
      </c>
      <c r="G211" s="15"/>
      <c r="H211" s="42">
        <v>795.4</v>
      </c>
      <c r="I211" s="15">
        <v>795.37</v>
      </c>
      <c r="J211" s="15"/>
      <c r="K211" s="8"/>
      <c r="L211" s="8"/>
      <c r="M211" s="8"/>
      <c r="N211" s="9">
        <f t="shared" si="81"/>
        <v>795.38499999999999</v>
      </c>
      <c r="O211" s="10">
        <f t="shared" si="82"/>
        <v>2.1213203435577133E-2</v>
      </c>
      <c r="P211" s="11">
        <f t="shared" si="83"/>
        <v>2.6670358927534633E-5</v>
      </c>
      <c r="Q211" s="12">
        <f t="shared" si="84"/>
        <v>795.40621320343553</v>
      </c>
      <c r="R211" s="12">
        <f t="shared" si="85"/>
        <v>795.36378679656445</v>
      </c>
      <c r="S211" s="17">
        <v>795.39</v>
      </c>
      <c r="T211" s="13">
        <f t="shared" si="74"/>
        <v>55677.299999999996</v>
      </c>
    </row>
    <row r="212" spans="1:20" ht="33" customHeight="1" x14ac:dyDescent="0.25">
      <c r="A212" s="6">
        <v>8</v>
      </c>
      <c r="B212" s="18" t="s">
        <v>33</v>
      </c>
      <c r="C212" s="65"/>
      <c r="D212" s="33">
        <v>70</v>
      </c>
      <c r="E212" s="37">
        <v>604.89</v>
      </c>
      <c r="F212" s="14">
        <f t="shared" si="80"/>
        <v>42342.299999999996</v>
      </c>
      <c r="G212" s="15"/>
      <c r="H212" s="15">
        <v>624.70000000000005</v>
      </c>
      <c r="I212" s="15">
        <v>624.73</v>
      </c>
      <c r="J212" s="15"/>
      <c r="K212" s="8"/>
      <c r="L212" s="8"/>
      <c r="M212" s="8"/>
      <c r="N212" s="9">
        <f t="shared" si="81"/>
        <v>624.71500000000003</v>
      </c>
      <c r="O212" s="10">
        <f t="shared" si="82"/>
        <v>2.1213203435577133E-2</v>
      </c>
      <c r="P212" s="11">
        <f t="shared" si="83"/>
        <v>3.3956609710951606E-5</v>
      </c>
      <c r="Q212" s="12">
        <f t="shared" si="84"/>
        <v>624.73621320343557</v>
      </c>
      <c r="R212" s="12">
        <f t="shared" si="85"/>
        <v>624.6937867965645</v>
      </c>
      <c r="S212" s="17">
        <v>624.72</v>
      </c>
      <c r="T212" s="13">
        <f t="shared" si="74"/>
        <v>43730.400000000001</v>
      </c>
    </row>
    <row r="213" spans="1:20" ht="33" customHeight="1" x14ac:dyDescent="0.25">
      <c r="A213" s="5">
        <v>9</v>
      </c>
      <c r="B213" s="18" t="s">
        <v>34</v>
      </c>
      <c r="C213" s="66"/>
      <c r="D213" s="33">
        <v>70</v>
      </c>
      <c r="E213" s="37">
        <v>686.8</v>
      </c>
      <c r="F213" s="14">
        <f t="shared" si="80"/>
        <v>48076</v>
      </c>
      <c r="G213" s="15"/>
      <c r="H213" s="15">
        <v>709.3</v>
      </c>
      <c r="I213" s="15">
        <v>709.33</v>
      </c>
      <c r="J213" s="15"/>
      <c r="K213" s="8"/>
      <c r="L213" s="8"/>
      <c r="M213" s="8"/>
      <c r="N213" s="9">
        <f t="shared" si="81"/>
        <v>709.31500000000005</v>
      </c>
      <c r="O213" s="10">
        <f t="shared" si="82"/>
        <v>2.121320343565752E-2</v>
      </c>
      <c r="P213" s="11">
        <f t="shared" si="83"/>
        <v>2.9906604873233357E-5</v>
      </c>
      <c r="Q213" s="12">
        <f t="shared" si="84"/>
        <v>709.3362132034357</v>
      </c>
      <c r="R213" s="12">
        <f t="shared" si="85"/>
        <v>709.2937867965644</v>
      </c>
      <c r="S213" s="17">
        <v>709.32</v>
      </c>
      <c r="T213" s="13">
        <f t="shared" si="74"/>
        <v>49652.4</v>
      </c>
    </row>
    <row r="214" spans="1:20" ht="33" customHeight="1" x14ac:dyDescent="0.25">
      <c r="A214" s="6">
        <v>10</v>
      </c>
      <c r="B214" s="18" t="s">
        <v>35</v>
      </c>
      <c r="C214" s="43" t="s">
        <v>20</v>
      </c>
      <c r="D214" s="33">
        <v>114</v>
      </c>
      <c r="E214" s="37">
        <v>157.52000000000001</v>
      </c>
      <c r="F214" s="14">
        <f t="shared" si="80"/>
        <v>17957.280000000002</v>
      </c>
      <c r="G214" s="15">
        <v>366.67</v>
      </c>
      <c r="H214" s="15">
        <v>162.69999999999999</v>
      </c>
      <c r="I214" s="15">
        <v>162.69</v>
      </c>
      <c r="J214" s="15"/>
      <c r="K214" s="8"/>
      <c r="L214" s="8"/>
      <c r="M214" s="8"/>
      <c r="N214" s="9">
        <f t="shared" si="81"/>
        <v>230.68666666666664</v>
      </c>
      <c r="O214" s="10">
        <f t="shared" si="82"/>
        <v>117.7650212640976</v>
      </c>
      <c r="P214" s="11">
        <f t="shared" si="83"/>
        <v>0.51049773689028821</v>
      </c>
      <c r="Q214" s="12">
        <f t="shared" si="84"/>
        <v>348.45168793076425</v>
      </c>
      <c r="R214" s="12">
        <f t="shared" si="85"/>
        <v>112.92164540256904</v>
      </c>
      <c r="S214" s="17">
        <v>239.27</v>
      </c>
      <c r="T214" s="13">
        <f t="shared" si="74"/>
        <v>27276.780000000002</v>
      </c>
    </row>
    <row r="215" spans="1:20" ht="33" customHeight="1" x14ac:dyDescent="0.25">
      <c r="A215" s="5">
        <v>11</v>
      </c>
      <c r="B215" s="18" t="s">
        <v>36</v>
      </c>
      <c r="C215" s="44"/>
      <c r="D215" s="33">
        <v>114</v>
      </c>
      <c r="E215" s="37">
        <v>371.25</v>
      </c>
      <c r="F215" s="14">
        <f t="shared" si="80"/>
        <v>42322.5</v>
      </c>
      <c r="G215" s="15"/>
      <c r="H215" s="42">
        <v>383.9</v>
      </c>
      <c r="I215" s="15">
        <v>383.94</v>
      </c>
      <c r="J215" s="15"/>
      <c r="K215" s="8"/>
      <c r="L215" s="8"/>
      <c r="M215" s="8"/>
      <c r="N215" s="9">
        <f t="shared" si="81"/>
        <v>383.91999999999996</v>
      </c>
      <c r="O215" s="10">
        <f t="shared" si="82"/>
        <v>2.8284271247476369E-2</v>
      </c>
      <c r="P215" s="11">
        <f t="shared" si="83"/>
        <v>7.3672304770463568E-5</v>
      </c>
      <c r="Q215" s="12">
        <f t="shared" si="84"/>
        <v>383.94828427124742</v>
      </c>
      <c r="R215" s="12">
        <f t="shared" si="85"/>
        <v>383.8917157287525</v>
      </c>
      <c r="S215" s="17">
        <v>383.92</v>
      </c>
      <c r="T215" s="13">
        <f t="shared" si="74"/>
        <v>43766.880000000005</v>
      </c>
    </row>
    <row r="216" spans="1:20" ht="33" customHeight="1" x14ac:dyDescent="0.25">
      <c r="A216" s="6">
        <v>12</v>
      </c>
      <c r="B216" s="18" t="s">
        <v>28</v>
      </c>
      <c r="C216" s="44"/>
      <c r="D216" s="33">
        <v>114</v>
      </c>
      <c r="E216" s="37">
        <v>138.62</v>
      </c>
      <c r="F216" s="14">
        <f t="shared" si="80"/>
        <v>15802.68</v>
      </c>
      <c r="G216" s="15"/>
      <c r="H216" s="42">
        <v>143.19999999999999</v>
      </c>
      <c r="I216" s="15">
        <v>143.16999999999999</v>
      </c>
      <c r="J216" s="15"/>
      <c r="K216" s="8"/>
      <c r="L216" s="8"/>
      <c r="M216" s="8"/>
      <c r="N216" s="9">
        <f t="shared" si="81"/>
        <v>143.185</v>
      </c>
      <c r="O216" s="10">
        <f t="shared" si="82"/>
        <v>2.1213203435597232E-2</v>
      </c>
      <c r="P216" s="11">
        <f t="shared" si="83"/>
        <v>1.4815241425845745E-4</v>
      </c>
      <c r="Q216" s="12">
        <f t="shared" si="84"/>
        <v>143.2062132034356</v>
      </c>
      <c r="R216" s="12">
        <f t="shared" si="85"/>
        <v>143.16378679656441</v>
      </c>
      <c r="S216" s="17">
        <v>143.19</v>
      </c>
      <c r="T216" s="13">
        <f t="shared" si="74"/>
        <v>16323.66</v>
      </c>
    </row>
    <row r="217" spans="1:20" ht="33" customHeight="1" x14ac:dyDescent="0.25">
      <c r="A217" s="5">
        <v>13</v>
      </c>
      <c r="B217" s="18" t="s">
        <v>29</v>
      </c>
      <c r="C217" s="44"/>
      <c r="D217" s="33">
        <v>114</v>
      </c>
      <c r="E217" s="37">
        <v>224.03</v>
      </c>
      <c r="F217" s="14">
        <f t="shared" si="80"/>
        <v>25539.420000000002</v>
      </c>
      <c r="G217" s="15"/>
      <c r="H217" s="42">
        <v>231.4</v>
      </c>
      <c r="I217" s="15">
        <v>231.38</v>
      </c>
      <c r="J217" s="15"/>
      <c r="K217" s="8"/>
      <c r="L217" s="8"/>
      <c r="M217" s="8"/>
      <c r="N217" s="9">
        <f t="shared" si="81"/>
        <v>231.39</v>
      </c>
      <c r="O217" s="10">
        <f t="shared" si="82"/>
        <v>1.4142135623738184E-2</v>
      </c>
      <c r="P217" s="11">
        <f t="shared" si="83"/>
        <v>6.1118179799205601E-5</v>
      </c>
      <c r="Q217" s="12">
        <f t="shared" si="84"/>
        <v>231.40414213562372</v>
      </c>
      <c r="R217" s="12">
        <f t="shared" si="85"/>
        <v>231.37585786437626</v>
      </c>
      <c r="S217" s="17">
        <v>231.39</v>
      </c>
      <c r="T217" s="13">
        <f t="shared" si="74"/>
        <v>26378.46</v>
      </c>
    </row>
    <row r="218" spans="1:20" ht="33" customHeight="1" x14ac:dyDescent="0.25">
      <c r="A218" s="6">
        <v>14</v>
      </c>
      <c r="B218" s="18" t="s">
        <v>30</v>
      </c>
      <c r="C218" s="44"/>
      <c r="D218" s="33">
        <v>114</v>
      </c>
      <c r="E218" s="37">
        <v>100.81</v>
      </c>
      <c r="F218" s="14">
        <f t="shared" si="80"/>
        <v>11492.34</v>
      </c>
      <c r="G218" s="15"/>
      <c r="H218" s="42">
        <v>104.1</v>
      </c>
      <c r="I218" s="15">
        <v>104.12</v>
      </c>
      <c r="J218" s="15"/>
      <c r="K218" s="8"/>
      <c r="L218" s="8"/>
      <c r="M218" s="8"/>
      <c r="N218" s="9">
        <f t="shared" si="81"/>
        <v>104.11</v>
      </c>
      <c r="O218" s="10">
        <f t="shared" si="82"/>
        <v>1.4142135623738184E-2</v>
      </c>
      <c r="P218" s="11">
        <f t="shared" si="83"/>
        <v>1.3583839807644016E-4</v>
      </c>
      <c r="Q218" s="12">
        <f t="shared" si="84"/>
        <v>104.12414213562374</v>
      </c>
      <c r="R218" s="12">
        <f t="shared" si="85"/>
        <v>104.09585786437626</v>
      </c>
      <c r="S218" s="17">
        <v>104.11</v>
      </c>
      <c r="T218" s="13">
        <f t="shared" si="74"/>
        <v>11868.539999999999</v>
      </c>
    </row>
    <row r="219" spans="1:20" ht="33" customHeight="1" x14ac:dyDescent="0.25">
      <c r="A219" s="5">
        <v>15</v>
      </c>
      <c r="B219" s="18" t="s">
        <v>31</v>
      </c>
      <c r="C219" s="44"/>
      <c r="D219" s="33">
        <v>114</v>
      </c>
      <c r="E219" s="37">
        <v>217.03</v>
      </c>
      <c r="F219" s="14">
        <f t="shared" si="80"/>
        <v>24741.420000000002</v>
      </c>
      <c r="G219" s="15"/>
      <c r="H219" s="42">
        <v>224.1</v>
      </c>
      <c r="I219" s="15">
        <v>224.15</v>
      </c>
      <c r="J219" s="15"/>
      <c r="K219" s="8"/>
      <c r="L219" s="8"/>
      <c r="M219" s="8"/>
      <c r="N219" s="9">
        <f t="shared" si="81"/>
        <v>224.125</v>
      </c>
      <c r="O219" s="10">
        <f t="shared" si="82"/>
        <v>3.5355339059335411E-2</v>
      </c>
      <c r="P219" s="11">
        <f t="shared" si="83"/>
        <v>1.5774830589775979E-4</v>
      </c>
      <c r="Q219" s="12">
        <f t="shared" si="84"/>
        <v>224.16035533905932</v>
      </c>
      <c r="R219" s="12">
        <f t="shared" si="85"/>
        <v>224.08964466094068</v>
      </c>
      <c r="S219" s="17">
        <v>224.13</v>
      </c>
      <c r="T219" s="13">
        <f t="shared" si="74"/>
        <v>25550.82</v>
      </c>
    </row>
    <row r="220" spans="1:20" ht="15" customHeight="1" x14ac:dyDescent="0.25">
      <c r="A220" s="6">
        <v>16</v>
      </c>
      <c r="B220" s="18" t="s">
        <v>41</v>
      </c>
      <c r="C220" s="44"/>
      <c r="D220" s="33">
        <v>114</v>
      </c>
      <c r="E220" s="37">
        <v>932.53</v>
      </c>
      <c r="F220" s="14">
        <f t="shared" si="80"/>
        <v>106308.42</v>
      </c>
      <c r="G220" s="15"/>
      <c r="H220" s="15">
        <v>963.1</v>
      </c>
      <c r="I220" s="15">
        <v>963.12</v>
      </c>
      <c r="J220" s="15"/>
      <c r="K220" s="8"/>
      <c r="L220" s="8"/>
      <c r="M220" s="8"/>
      <c r="N220" s="9">
        <f t="shared" si="81"/>
        <v>963.11</v>
      </c>
      <c r="O220" s="10">
        <f t="shared" si="82"/>
        <v>1.4142135623718088E-2</v>
      </c>
      <c r="P220" s="11">
        <f t="shared" si="83"/>
        <v>1.4683821810300056E-5</v>
      </c>
      <c r="Q220" s="12">
        <f t="shared" si="84"/>
        <v>963.12414213562374</v>
      </c>
      <c r="R220" s="12">
        <f t="shared" si="85"/>
        <v>963.09585786437628</v>
      </c>
      <c r="S220" s="17">
        <v>963.11</v>
      </c>
      <c r="T220" s="13">
        <f t="shared" si="74"/>
        <v>109794.54000000001</v>
      </c>
    </row>
    <row r="221" spans="1:20" ht="30" x14ac:dyDescent="0.25">
      <c r="A221" s="5">
        <v>17</v>
      </c>
      <c r="B221" s="18" t="s">
        <v>33</v>
      </c>
      <c r="C221" s="44"/>
      <c r="D221" s="33">
        <v>114</v>
      </c>
      <c r="E221" s="37">
        <v>875.13</v>
      </c>
      <c r="F221" s="14">
        <f t="shared" si="80"/>
        <v>99764.819999999992</v>
      </c>
      <c r="G221" s="15"/>
      <c r="H221" s="42">
        <v>903.8</v>
      </c>
      <c r="I221" s="15">
        <v>903.83</v>
      </c>
      <c r="J221" s="15"/>
      <c r="K221" s="8"/>
      <c r="L221" s="8"/>
      <c r="M221" s="8"/>
      <c r="N221" s="9">
        <f t="shared" si="81"/>
        <v>903.81500000000005</v>
      </c>
      <c r="O221" s="10">
        <f t="shared" si="82"/>
        <v>2.121320343565752E-2</v>
      </c>
      <c r="P221" s="11">
        <f t="shared" si="83"/>
        <v>2.3470736196741058E-5</v>
      </c>
      <c r="Q221" s="12">
        <f t="shared" si="84"/>
        <v>903.8362132034357</v>
      </c>
      <c r="R221" s="12">
        <f t="shared" si="85"/>
        <v>903.7937867965644</v>
      </c>
      <c r="S221" s="17">
        <v>903.82</v>
      </c>
      <c r="T221" s="13">
        <f t="shared" si="74"/>
        <v>103035.48000000001</v>
      </c>
    </row>
    <row r="222" spans="1:20" ht="30" customHeight="1" x14ac:dyDescent="0.25">
      <c r="A222" s="6">
        <v>18</v>
      </c>
      <c r="B222" s="18" t="s">
        <v>34</v>
      </c>
      <c r="C222" s="45"/>
      <c r="D222" s="33">
        <v>114</v>
      </c>
      <c r="E222" s="37">
        <v>952.14</v>
      </c>
      <c r="F222" s="14">
        <f t="shared" si="80"/>
        <v>108543.95999999999</v>
      </c>
      <c r="G222" s="15"/>
      <c r="H222" s="42">
        <v>983.4</v>
      </c>
      <c r="I222" s="15">
        <v>983.37</v>
      </c>
      <c r="J222" s="15"/>
      <c r="K222" s="8"/>
      <c r="L222" s="8"/>
      <c r="M222" s="8"/>
      <c r="N222" s="9">
        <f t="shared" si="81"/>
        <v>983.38499999999999</v>
      </c>
      <c r="O222" s="10">
        <f t="shared" si="82"/>
        <v>2.1213203435577133E-2</v>
      </c>
      <c r="P222" s="11">
        <f t="shared" si="83"/>
        <v>2.1571615832636389E-5</v>
      </c>
      <c r="Q222" s="12">
        <f t="shared" si="84"/>
        <v>983.40621320343553</v>
      </c>
      <c r="R222" s="12">
        <f t="shared" si="85"/>
        <v>983.36378679656445</v>
      </c>
      <c r="S222" s="17">
        <v>983.39</v>
      </c>
      <c r="T222" s="13">
        <f t="shared" si="74"/>
        <v>112106.45999999999</v>
      </c>
    </row>
    <row r="223" spans="1:20" ht="30" customHeight="1" x14ac:dyDescent="0.25">
      <c r="A223" s="5">
        <v>19</v>
      </c>
      <c r="B223" s="18" t="s">
        <v>35</v>
      </c>
      <c r="C223" s="43" t="s">
        <v>21</v>
      </c>
      <c r="D223" s="33">
        <v>67</v>
      </c>
      <c r="E223" s="37">
        <v>196.03</v>
      </c>
      <c r="F223" s="14">
        <f t="shared" si="80"/>
        <v>13134.01</v>
      </c>
      <c r="G223" s="15">
        <v>366.67</v>
      </c>
      <c r="H223" s="15">
        <v>202.5</v>
      </c>
      <c r="I223" s="15">
        <v>202.46</v>
      </c>
      <c r="J223" s="15"/>
      <c r="K223" s="8"/>
      <c r="L223" s="8"/>
      <c r="M223" s="8"/>
      <c r="N223" s="9">
        <f t="shared" si="81"/>
        <v>257.21000000000004</v>
      </c>
      <c r="O223" s="10">
        <f t="shared" si="82"/>
        <v>94.795142808057392</v>
      </c>
      <c r="P223" s="11">
        <f t="shared" si="83"/>
        <v>0.36855154468355578</v>
      </c>
      <c r="Q223" s="12">
        <f t="shared" si="84"/>
        <v>352.00514280805743</v>
      </c>
      <c r="R223" s="12">
        <f t="shared" si="85"/>
        <v>162.41485719194264</v>
      </c>
      <c r="S223" s="17">
        <v>280.41000000000003</v>
      </c>
      <c r="T223" s="13">
        <f t="shared" si="74"/>
        <v>18787.47</v>
      </c>
    </row>
    <row r="224" spans="1:20" ht="30" customHeight="1" x14ac:dyDescent="0.25">
      <c r="A224" s="6">
        <v>20</v>
      </c>
      <c r="B224" s="18" t="s">
        <v>36</v>
      </c>
      <c r="C224" s="44"/>
      <c r="D224" s="33">
        <v>67</v>
      </c>
      <c r="E224" s="37">
        <v>479.57</v>
      </c>
      <c r="F224" s="14">
        <f t="shared" si="80"/>
        <v>32131.19</v>
      </c>
      <c r="G224" s="15"/>
      <c r="H224" s="15">
        <v>495.3</v>
      </c>
      <c r="I224" s="15">
        <v>495.3</v>
      </c>
      <c r="J224" s="15"/>
      <c r="K224" s="8"/>
      <c r="L224" s="8"/>
      <c r="M224" s="8"/>
      <c r="N224" s="9">
        <f t="shared" si="81"/>
        <v>495.3</v>
      </c>
      <c r="O224" s="10">
        <f t="shared" si="82"/>
        <v>0</v>
      </c>
      <c r="P224" s="11">
        <f t="shared" si="83"/>
        <v>0</v>
      </c>
      <c r="Q224" s="12">
        <f t="shared" si="84"/>
        <v>495.3</v>
      </c>
      <c r="R224" s="12">
        <f t="shared" si="85"/>
        <v>495.3</v>
      </c>
      <c r="S224" s="17">
        <v>495.3</v>
      </c>
      <c r="T224" s="13">
        <f t="shared" si="74"/>
        <v>33185.1</v>
      </c>
    </row>
    <row r="225" spans="1:20" ht="29.25" customHeight="1" x14ac:dyDescent="0.25">
      <c r="A225" s="5">
        <v>21</v>
      </c>
      <c r="B225" s="18" t="s">
        <v>28</v>
      </c>
      <c r="C225" s="44"/>
      <c r="D225" s="33">
        <v>67</v>
      </c>
      <c r="E225" s="37">
        <v>277.24</v>
      </c>
      <c r="F225" s="14">
        <f t="shared" si="80"/>
        <v>18575.080000000002</v>
      </c>
      <c r="G225" s="15"/>
      <c r="H225" s="15">
        <v>286.3</v>
      </c>
      <c r="I225" s="15">
        <v>286.33</v>
      </c>
      <c r="J225" s="15"/>
      <c r="K225" s="8"/>
      <c r="L225" s="8"/>
      <c r="M225" s="8"/>
      <c r="N225" s="9">
        <f t="shared" si="81"/>
        <v>286.315</v>
      </c>
      <c r="O225" s="10">
        <f t="shared" si="82"/>
        <v>2.1213203435577133E-2</v>
      </c>
      <c r="P225" s="11">
        <f t="shared" si="83"/>
        <v>7.4090436880977714E-5</v>
      </c>
      <c r="Q225" s="12">
        <f t="shared" si="84"/>
        <v>286.33621320343559</v>
      </c>
      <c r="R225" s="12">
        <f t="shared" si="85"/>
        <v>286.2937867965644</v>
      </c>
      <c r="S225" s="17">
        <v>286.32</v>
      </c>
      <c r="T225" s="13">
        <f t="shared" si="74"/>
        <v>19183.439999999999</v>
      </c>
    </row>
    <row r="226" spans="1:20" ht="30" customHeight="1" x14ac:dyDescent="0.25">
      <c r="A226" s="6">
        <v>22</v>
      </c>
      <c r="B226" s="18" t="s">
        <v>29</v>
      </c>
      <c r="C226" s="44"/>
      <c r="D226" s="33">
        <v>67</v>
      </c>
      <c r="E226" s="37">
        <v>441.06</v>
      </c>
      <c r="F226" s="14">
        <f t="shared" si="80"/>
        <v>29551.02</v>
      </c>
      <c r="G226" s="15"/>
      <c r="H226" s="15">
        <v>455.5</v>
      </c>
      <c r="I226" s="15">
        <v>455.53</v>
      </c>
      <c r="J226" s="15"/>
      <c r="K226" s="8"/>
      <c r="L226" s="8"/>
      <c r="M226" s="8"/>
      <c r="N226" s="9">
        <f t="shared" si="81"/>
        <v>455.51499999999999</v>
      </c>
      <c r="O226" s="10">
        <f t="shared" si="82"/>
        <v>2.1213203435577133E-2</v>
      </c>
      <c r="P226" s="11">
        <f t="shared" si="83"/>
        <v>4.6569714357545049E-5</v>
      </c>
      <c r="Q226" s="12">
        <f t="shared" si="84"/>
        <v>455.53621320343558</v>
      </c>
      <c r="R226" s="12">
        <f t="shared" si="85"/>
        <v>455.49378679656439</v>
      </c>
      <c r="S226" s="17">
        <v>455.52</v>
      </c>
      <c r="T226" s="13">
        <f t="shared" si="74"/>
        <v>30519.84</v>
      </c>
    </row>
    <row r="227" spans="1:20" ht="34.5" customHeight="1" x14ac:dyDescent="0.25">
      <c r="A227" s="5">
        <v>23</v>
      </c>
      <c r="B227" s="18" t="s">
        <v>30</v>
      </c>
      <c r="C227" s="44"/>
      <c r="D227" s="33">
        <v>67</v>
      </c>
      <c r="E227" s="37">
        <v>100.81</v>
      </c>
      <c r="F227" s="14">
        <f t="shared" si="80"/>
        <v>6754.27</v>
      </c>
      <c r="G227" s="15"/>
      <c r="H227" s="15">
        <v>104.1</v>
      </c>
      <c r="I227" s="15">
        <v>104.12</v>
      </c>
      <c r="J227" s="15"/>
      <c r="K227" s="8"/>
      <c r="L227" s="8"/>
      <c r="M227" s="8"/>
      <c r="N227" s="9">
        <f t="shared" si="81"/>
        <v>104.11</v>
      </c>
      <c r="O227" s="10">
        <f t="shared" si="82"/>
        <v>1.4142135623738184E-2</v>
      </c>
      <c r="P227" s="11">
        <f t="shared" si="83"/>
        <v>1.3583839807644016E-4</v>
      </c>
      <c r="Q227" s="12">
        <f t="shared" si="84"/>
        <v>104.12414213562374</v>
      </c>
      <c r="R227" s="12">
        <f t="shared" si="85"/>
        <v>104.09585786437626</v>
      </c>
      <c r="S227" s="17">
        <v>104.11</v>
      </c>
      <c r="T227" s="13">
        <f t="shared" si="74"/>
        <v>6975.37</v>
      </c>
    </row>
    <row r="228" spans="1:20" x14ac:dyDescent="0.25">
      <c r="A228" s="6">
        <v>24</v>
      </c>
      <c r="B228" s="18" t="s">
        <v>31</v>
      </c>
      <c r="C228" s="44"/>
      <c r="D228" s="33">
        <v>67</v>
      </c>
      <c r="E228" s="37">
        <v>340.25</v>
      </c>
      <c r="F228" s="14">
        <f t="shared" si="80"/>
        <v>22796.75</v>
      </c>
      <c r="G228" s="15"/>
      <c r="H228" s="15">
        <v>351.4</v>
      </c>
      <c r="I228" s="15">
        <v>351.41</v>
      </c>
      <c r="J228" s="15"/>
      <c r="K228" s="8"/>
      <c r="L228" s="8"/>
      <c r="M228" s="8"/>
      <c r="N228" s="9">
        <f t="shared" si="81"/>
        <v>351.40499999999997</v>
      </c>
      <c r="O228" s="10">
        <f t="shared" si="82"/>
        <v>7.0710678118992383E-3</v>
      </c>
      <c r="P228" s="11">
        <f t="shared" si="83"/>
        <v>2.0122274332747794E-5</v>
      </c>
      <c r="Q228" s="12">
        <f t="shared" si="84"/>
        <v>351.41207106781189</v>
      </c>
      <c r="R228" s="12">
        <f t="shared" si="85"/>
        <v>351.39792893218805</v>
      </c>
      <c r="S228" s="17">
        <v>351.41</v>
      </c>
      <c r="T228" s="13">
        <f t="shared" si="74"/>
        <v>23544.47</v>
      </c>
    </row>
    <row r="229" spans="1:20" ht="30" x14ac:dyDescent="0.25">
      <c r="A229" s="5">
        <v>25</v>
      </c>
      <c r="B229" s="18" t="s">
        <v>32</v>
      </c>
      <c r="C229" s="44"/>
      <c r="D229" s="33">
        <v>67</v>
      </c>
      <c r="E229" s="37">
        <v>1365.2</v>
      </c>
      <c r="F229" s="14">
        <f t="shared" si="80"/>
        <v>91468.400000000009</v>
      </c>
      <c r="G229" s="15"/>
      <c r="H229" s="15">
        <v>1410</v>
      </c>
      <c r="I229" s="15">
        <v>1409.98</v>
      </c>
      <c r="J229" s="15"/>
      <c r="K229" s="8"/>
      <c r="L229" s="8"/>
      <c r="M229" s="8"/>
      <c r="N229" s="9">
        <f t="shared" si="81"/>
        <v>1409.99</v>
      </c>
      <c r="O229" s="10">
        <f t="shared" si="82"/>
        <v>1.4142135623718088E-2</v>
      </c>
      <c r="P229" s="11">
        <f t="shared" si="83"/>
        <v>1.0029954555506129E-5</v>
      </c>
      <c r="Q229" s="12">
        <f t="shared" si="84"/>
        <v>1410.0041421356236</v>
      </c>
      <c r="R229" s="12">
        <f t="shared" si="85"/>
        <v>1409.9758578643764</v>
      </c>
      <c r="S229" s="17">
        <v>1409.99</v>
      </c>
      <c r="T229" s="13">
        <f t="shared" si="74"/>
        <v>94469.33</v>
      </c>
    </row>
    <row r="230" spans="1:20" ht="30" x14ac:dyDescent="0.25">
      <c r="A230" s="6">
        <v>26</v>
      </c>
      <c r="B230" s="18" t="s">
        <v>33</v>
      </c>
      <c r="C230" s="44"/>
      <c r="D230" s="33">
        <v>67</v>
      </c>
      <c r="E230" s="37">
        <v>1246.18</v>
      </c>
      <c r="F230" s="14">
        <f t="shared" si="80"/>
        <v>83494.06</v>
      </c>
      <c r="G230" s="15"/>
      <c r="H230" s="15">
        <v>1287.0999999999999</v>
      </c>
      <c r="I230" s="15">
        <v>1287.05</v>
      </c>
      <c r="J230" s="15"/>
      <c r="K230" s="8"/>
      <c r="L230" s="8"/>
      <c r="M230" s="8"/>
      <c r="N230" s="9">
        <f t="shared" si="81"/>
        <v>1287.0749999999998</v>
      </c>
      <c r="O230" s="10">
        <f t="shared" si="82"/>
        <v>3.5355339059295221E-2</v>
      </c>
      <c r="P230" s="11">
        <f t="shared" si="83"/>
        <v>2.7469525132020453E-5</v>
      </c>
      <c r="Q230" s="12">
        <f t="shared" si="84"/>
        <v>1287.1103553390592</v>
      </c>
      <c r="R230" s="12">
        <f t="shared" si="85"/>
        <v>1287.0396446609404</v>
      </c>
      <c r="S230" s="17">
        <v>1287.98</v>
      </c>
      <c r="T230" s="13">
        <f t="shared" si="74"/>
        <v>86294.66</v>
      </c>
    </row>
    <row r="231" spans="1:20" x14ac:dyDescent="0.25">
      <c r="A231" s="5">
        <v>27</v>
      </c>
      <c r="B231" s="18" t="s">
        <v>34</v>
      </c>
      <c r="C231" s="45"/>
      <c r="D231" s="33">
        <v>67</v>
      </c>
      <c r="E231" s="37">
        <v>1218</v>
      </c>
      <c r="F231" s="14">
        <f t="shared" si="80"/>
        <v>81606</v>
      </c>
      <c r="G231" s="15"/>
      <c r="H231" s="15">
        <v>1258</v>
      </c>
      <c r="I231" s="42">
        <v>1257.95</v>
      </c>
      <c r="J231" s="15"/>
      <c r="K231" s="8"/>
      <c r="L231" s="8"/>
      <c r="M231" s="8"/>
      <c r="N231" s="9">
        <f t="shared" si="81"/>
        <v>1257.9749999999999</v>
      </c>
      <c r="O231" s="10">
        <f t="shared" si="82"/>
        <v>3.5355339059295221E-2</v>
      </c>
      <c r="P231" s="11">
        <f t="shared" si="83"/>
        <v>2.8104961592476181E-5</v>
      </c>
      <c r="Q231" s="12">
        <f t="shared" si="84"/>
        <v>1258.0103553390593</v>
      </c>
      <c r="R231" s="12">
        <f t="shared" si="85"/>
        <v>1257.9396446609405</v>
      </c>
      <c r="S231" s="17">
        <v>1257.98</v>
      </c>
      <c r="T231" s="13">
        <f t="shared" si="74"/>
        <v>84284.66</v>
      </c>
    </row>
    <row r="232" spans="1:20" x14ac:dyDescent="0.25">
      <c r="A232" s="6">
        <v>28</v>
      </c>
      <c r="B232" s="18" t="s">
        <v>35</v>
      </c>
      <c r="C232" s="73" t="s">
        <v>22</v>
      </c>
      <c r="D232" s="23">
        <v>26</v>
      </c>
      <c r="E232" s="37">
        <v>266</v>
      </c>
      <c r="F232" s="14">
        <f t="shared" si="80"/>
        <v>6916</v>
      </c>
      <c r="G232" s="15">
        <v>366.67</v>
      </c>
      <c r="H232" s="15">
        <v>274.7</v>
      </c>
      <c r="I232" s="42">
        <v>274.72000000000003</v>
      </c>
      <c r="J232" s="15"/>
      <c r="K232" s="8"/>
      <c r="L232" s="8"/>
      <c r="M232" s="8"/>
      <c r="N232" s="9">
        <f t="shared" si="81"/>
        <v>305.36333333333334</v>
      </c>
      <c r="O232" s="10">
        <f t="shared" si="82"/>
        <v>53.093131696419533</v>
      </c>
      <c r="P232" s="11">
        <f t="shared" si="83"/>
        <v>0.1738687193280776</v>
      </c>
      <c r="Q232" s="12">
        <f t="shared" si="84"/>
        <v>358.45646502975285</v>
      </c>
      <c r="R232" s="12">
        <f t="shared" si="85"/>
        <v>252.27020163691381</v>
      </c>
      <c r="S232" s="17">
        <v>366.52</v>
      </c>
      <c r="T232" s="13">
        <f t="shared" si="74"/>
        <v>9529.52</v>
      </c>
    </row>
    <row r="233" spans="1:20" x14ac:dyDescent="0.25">
      <c r="A233" s="6">
        <v>29</v>
      </c>
      <c r="B233" s="18" t="s">
        <v>27</v>
      </c>
      <c r="C233" s="73"/>
      <c r="D233" s="23">
        <v>26</v>
      </c>
      <c r="E233" s="37">
        <v>619.5</v>
      </c>
      <c r="F233" s="14">
        <f t="shared" si="80"/>
        <v>16107</v>
      </c>
      <c r="G233" s="15"/>
      <c r="H233" s="15">
        <v>639.79999999999995</v>
      </c>
      <c r="I233" s="42">
        <v>639.82000000000005</v>
      </c>
      <c r="J233" s="15"/>
      <c r="K233" s="8"/>
      <c r="L233" s="8"/>
      <c r="M233" s="8"/>
      <c r="N233" s="9">
        <f t="shared" si="81"/>
        <v>639.80999999999995</v>
      </c>
      <c r="O233" s="10">
        <f t="shared" si="82"/>
        <v>1.4142135623798477E-2</v>
      </c>
      <c r="P233" s="11">
        <f t="shared" si="83"/>
        <v>2.2103648932962096E-5</v>
      </c>
      <c r="Q233" s="12">
        <f t="shared" si="84"/>
        <v>639.82414213562379</v>
      </c>
      <c r="R233" s="12">
        <f t="shared" si="85"/>
        <v>639.7958578643761</v>
      </c>
      <c r="S233" s="17">
        <v>639.80999999999995</v>
      </c>
      <c r="T233" s="13">
        <f t="shared" si="74"/>
        <v>16635.059999999998</v>
      </c>
    </row>
    <row r="234" spans="1:20" x14ac:dyDescent="0.25">
      <c r="A234" s="6">
        <v>30</v>
      </c>
      <c r="B234" s="18" t="s">
        <v>28</v>
      </c>
      <c r="C234" s="73"/>
      <c r="D234" s="23">
        <v>26</v>
      </c>
      <c r="E234" s="37">
        <v>322</v>
      </c>
      <c r="F234" s="14">
        <f t="shared" si="80"/>
        <v>8372</v>
      </c>
      <c r="G234" s="15"/>
      <c r="H234" s="15">
        <v>332.6</v>
      </c>
      <c r="I234" s="42">
        <v>332.56</v>
      </c>
      <c r="J234" s="15"/>
      <c r="K234" s="8"/>
      <c r="L234" s="8"/>
      <c r="M234" s="8"/>
      <c r="N234" s="9">
        <f t="shared" si="81"/>
        <v>332.58000000000004</v>
      </c>
      <c r="O234" s="10">
        <f t="shared" si="82"/>
        <v>2.8284271247476369E-2</v>
      </c>
      <c r="P234" s="11">
        <f t="shared" si="83"/>
        <v>8.5045015477408034E-5</v>
      </c>
      <c r="Q234" s="12">
        <f t="shared" si="84"/>
        <v>332.6082842712475</v>
      </c>
      <c r="R234" s="12">
        <f t="shared" si="85"/>
        <v>332.55171572875258</v>
      </c>
      <c r="S234" s="17">
        <v>332.58</v>
      </c>
      <c r="T234" s="13">
        <f t="shared" si="74"/>
        <v>8647.08</v>
      </c>
    </row>
    <row r="235" spans="1:20" x14ac:dyDescent="0.25">
      <c r="A235" s="6">
        <v>31</v>
      </c>
      <c r="B235" s="18" t="s">
        <v>38</v>
      </c>
      <c r="C235" s="73"/>
      <c r="D235" s="23">
        <v>26</v>
      </c>
      <c r="E235" s="37">
        <v>579.6</v>
      </c>
      <c r="F235" s="14">
        <f t="shared" si="80"/>
        <v>15069.6</v>
      </c>
      <c r="G235" s="15"/>
      <c r="H235" s="15">
        <v>598.6</v>
      </c>
      <c r="I235" s="42">
        <v>598.61</v>
      </c>
      <c r="J235" s="15"/>
      <c r="K235" s="8"/>
      <c r="L235" s="8"/>
      <c r="M235" s="8"/>
      <c r="N235" s="9">
        <f t="shared" si="81"/>
        <v>598.60500000000002</v>
      </c>
      <c r="O235" s="10">
        <f t="shared" si="82"/>
        <v>7.0710678118590439E-3</v>
      </c>
      <c r="P235" s="11">
        <f t="shared" si="83"/>
        <v>1.1812577261898987E-5</v>
      </c>
      <c r="Q235" s="12">
        <f t="shared" si="84"/>
        <v>598.61207106781183</v>
      </c>
      <c r="R235" s="12">
        <f t="shared" si="85"/>
        <v>598.59792893218821</v>
      </c>
      <c r="S235" s="17">
        <v>598.61</v>
      </c>
      <c r="T235" s="13">
        <f t="shared" si="74"/>
        <v>15563.86</v>
      </c>
    </row>
    <row r="236" spans="1:20" x14ac:dyDescent="0.25">
      <c r="A236" s="6">
        <v>32</v>
      </c>
      <c r="B236" s="18" t="s">
        <v>30</v>
      </c>
      <c r="C236" s="73"/>
      <c r="D236" s="23">
        <v>26</v>
      </c>
      <c r="E236" s="37">
        <v>105</v>
      </c>
      <c r="F236" s="14">
        <f t="shared" si="80"/>
        <v>2730</v>
      </c>
      <c r="G236" s="15"/>
      <c r="H236" s="15">
        <v>108.4</v>
      </c>
      <c r="I236" s="42">
        <v>108.44</v>
      </c>
      <c r="J236" s="15"/>
      <c r="K236" s="8"/>
      <c r="L236" s="8"/>
      <c r="M236" s="8"/>
      <c r="N236" s="9">
        <f t="shared" si="81"/>
        <v>108.42</v>
      </c>
      <c r="O236" s="10">
        <f t="shared" si="82"/>
        <v>2.8284271247456274E-2</v>
      </c>
      <c r="P236" s="11">
        <f t="shared" si="83"/>
        <v>2.6087687924235633E-4</v>
      </c>
      <c r="Q236" s="12">
        <f t="shared" si="84"/>
        <v>108.44828427124746</v>
      </c>
      <c r="R236" s="12">
        <f t="shared" si="85"/>
        <v>108.39171572875254</v>
      </c>
      <c r="S236" s="17">
        <v>108.42</v>
      </c>
      <c r="T236" s="13">
        <f t="shared" si="74"/>
        <v>2818.92</v>
      </c>
    </row>
    <row r="237" spans="1:20" x14ac:dyDescent="0.25">
      <c r="A237" s="6">
        <v>33</v>
      </c>
      <c r="B237" s="18" t="s">
        <v>31</v>
      </c>
      <c r="C237" s="73"/>
      <c r="D237" s="23">
        <v>26</v>
      </c>
      <c r="E237" s="37">
        <v>455</v>
      </c>
      <c r="F237" s="14">
        <f t="shared" si="80"/>
        <v>11830</v>
      </c>
      <c r="G237" s="15"/>
      <c r="H237" s="15">
        <v>469.9</v>
      </c>
      <c r="I237" s="42">
        <v>469.92</v>
      </c>
      <c r="J237" s="15"/>
      <c r="K237" s="8"/>
      <c r="L237" s="8"/>
      <c r="M237" s="8"/>
      <c r="N237" s="9">
        <f t="shared" si="81"/>
        <v>469.90999999999997</v>
      </c>
      <c r="O237" s="10">
        <f t="shared" si="82"/>
        <v>1.4142135623758283E-2</v>
      </c>
      <c r="P237" s="11">
        <f t="shared" si="83"/>
        <v>3.0095413214782157E-5</v>
      </c>
      <c r="Q237" s="12">
        <f t="shared" si="84"/>
        <v>469.92414213562375</v>
      </c>
      <c r="R237" s="12">
        <f t="shared" si="85"/>
        <v>469.89585786437618</v>
      </c>
      <c r="S237" s="17">
        <v>469.91</v>
      </c>
      <c r="T237" s="13">
        <f t="shared" si="74"/>
        <v>12217.66</v>
      </c>
    </row>
    <row r="238" spans="1:20" ht="30" x14ac:dyDescent="0.25">
      <c r="A238" s="6">
        <v>34</v>
      </c>
      <c r="B238" s="18" t="s">
        <v>32</v>
      </c>
      <c r="C238" s="73"/>
      <c r="D238" s="23">
        <v>26</v>
      </c>
      <c r="E238" s="37">
        <v>3640.21</v>
      </c>
      <c r="F238" s="14">
        <f t="shared" si="80"/>
        <v>94645.46</v>
      </c>
      <c r="G238" s="15"/>
      <c r="H238" s="15">
        <v>3759.6</v>
      </c>
      <c r="I238" s="42">
        <v>3759.61</v>
      </c>
      <c r="J238" s="15"/>
      <c r="K238" s="8"/>
      <c r="L238" s="8"/>
      <c r="M238" s="8"/>
      <c r="N238" s="9">
        <f t="shared" si="81"/>
        <v>3759.605</v>
      </c>
      <c r="O238" s="10">
        <f t="shared" si="82"/>
        <v>7.0710678120198215E-3</v>
      </c>
      <c r="P238" s="11">
        <f t="shared" si="83"/>
        <v>1.8808007256134145E-6</v>
      </c>
      <c r="Q238" s="12">
        <f t="shared" si="84"/>
        <v>3759.6120710678119</v>
      </c>
      <c r="R238" s="12">
        <f t="shared" si="85"/>
        <v>3759.5979289321881</v>
      </c>
      <c r="S238" s="17">
        <v>3759.61</v>
      </c>
      <c r="T238" s="13">
        <f t="shared" si="74"/>
        <v>97749.86</v>
      </c>
    </row>
    <row r="239" spans="1:20" ht="30" x14ac:dyDescent="0.25">
      <c r="A239" s="6">
        <v>35</v>
      </c>
      <c r="B239" s="18" t="s">
        <v>33</v>
      </c>
      <c r="C239" s="73"/>
      <c r="D239" s="23">
        <v>26</v>
      </c>
      <c r="E239" s="37">
        <v>3500.5</v>
      </c>
      <c r="F239" s="14">
        <f t="shared" si="80"/>
        <v>91013</v>
      </c>
      <c r="G239" s="15"/>
      <c r="H239" s="15">
        <v>3615.3</v>
      </c>
      <c r="I239" s="42">
        <v>3615.32</v>
      </c>
      <c r="J239" s="15"/>
      <c r="K239" s="8"/>
      <c r="L239" s="8"/>
      <c r="M239" s="8"/>
      <c r="N239" s="9">
        <f t="shared" si="81"/>
        <v>3615.3100000000004</v>
      </c>
      <c r="O239" s="10">
        <f t="shared" si="82"/>
        <v>1.4142135623718088E-2</v>
      </c>
      <c r="P239" s="11">
        <f t="shared" si="83"/>
        <v>3.911735265777509E-6</v>
      </c>
      <c r="Q239" s="12">
        <f t="shared" si="84"/>
        <v>3615.3241421356242</v>
      </c>
      <c r="R239" s="12">
        <f t="shared" si="85"/>
        <v>3615.2958578643766</v>
      </c>
      <c r="S239" s="17">
        <v>3615.31</v>
      </c>
      <c r="T239" s="13">
        <f t="shared" si="74"/>
        <v>93998.06</v>
      </c>
    </row>
    <row r="240" spans="1:20" x14ac:dyDescent="0.25">
      <c r="A240" s="6">
        <v>36</v>
      </c>
      <c r="B240" s="18" t="s">
        <v>42</v>
      </c>
      <c r="C240" s="73"/>
      <c r="D240" s="23">
        <v>26</v>
      </c>
      <c r="E240" s="37">
        <v>3377.28</v>
      </c>
      <c r="F240" s="14">
        <f t="shared" si="80"/>
        <v>87809.279999999999</v>
      </c>
      <c r="G240" s="15"/>
      <c r="H240" s="15">
        <v>3488.1</v>
      </c>
      <c r="I240" s="42">
        <v>3488.05</v>
      </c>
      <c r="J240" s="15"/>
      <c r="K240" s="8"/>
      <c r="L240" s="8"/>
      <c r="M240" s="8"/>
      <c r="N240" s="9">
        <f t="shared" si="81"/>
        <v>3488.0749999999998</v>
      </c>
      <c r="O240" s="10">
        <f t="shared" si="82"/>
        <v>3.535533905913444E-2</v>
      </c>
      <c r="P240" s="11">
        <f t="shared" si="83"/>
        <v>1.0136060451433653E-5</v>
      </c>
      <c r="Q240" s="12">
        <f t="shared" si="84"/>
        <v>3488.110355339059</v>
      </c>
      <c r="R240" s="12">
        <f t="shared" si="85"/>
        <v>3488.0396446609407</v>
      </c>
      <c r="S240" s="29">
        <v>3488.08</v>
      </c>
      <c r="T240" s="13">
        <f t="shared" si="74"/>
        <v>90690.08</v>
      </c>
    </row>
    <row r="241" spans="1:20" x14ac:dyDescent="0.25">
      <c r="A241" s="77" t="s">
        <v>65</v>
      </c>
      <c r="B241" s="78"/>
      <c r="C241" s="78"/>
      <c r="D241" s="78"/>
      <c r="E241" s="79"/>
      <c r="F241" s="15">
        <f>SUM(F225:F240)</f>
        <v>668737.92000000004</v>
      </c>
      <c r="G241" s="80" t="s">
        <v>15</v>
      </c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2"/>
      <c r="T241" s="76">
        <f>SUM(T225:T240)</f>
        <v>693121.87</v>
      </c>
    </row>
    <row r="242" spans="1:20" ht="24.75" customHeight="1" x14ac:dyDescent="0.25">
      <c r="A242" s="46" t="s">
        <v>48</v>
      </c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8"/>
    </row>
    <row r="243" spans="1:20" ht="60.75" customHeight="1" x14ac:dyDescent="0.25">
      <c r="A243" s="23">
        <v>1</v>
      </c>
      <c r="B243" s="34" t="s">
        <v>49</v>
      </c>
      <c r="C243" s="71">
        <v>18</v>
      </c>
      <c r="D243" s="72"/>
      <c r="E243" s="14">
        <v>759.57</v>
      </c>
      <c r="F243" s="7">
        <f>E243*C243</f>
        <v>13672.26</v>
      </c>
      <c r="G243" s="15"/>
      <c r="H243" s="15">
        <v>670</v>
      </c>
      <c r="I243" s="16">
        <v>666.81</v>
      </c>
      <c r="J243" s="15"/>
      <c r="K243" s="8">
        <v>900</v>
      </c>
      <c r="L243" s="8">
        <v>790</v>
      </c>
      <c r="M243" s="8">
        <v>951.5</v>
      </c>
      <c r="N243" s="9">
        <f t="shared" ref="N243" si="86">AVERAGE(G243,H243,I243,J243,K243,L243,M243)</f>
        <v>795.66200000000003</v>
      </c>
      <c r="O243" s="10">
        <f t="shared" ref="O243" si="87">STDEV(G243,H243,I243,J243,K243,L243,M243)</f>
        <v>129.9978219817551</v>
      </c>
      <c r="P243" s="11">
        <f t="shared" ref="P243" si="88">O243/N243</f>
        <v>0.16338322300393268</v>
      </c>
      <c r="Q243" s="12">
        <f t="shared" ref="Q243" si="89">N243+O243</f>
        <v>925.65982198175516</v>
      </c>
      <c r="R243" s="12">
        <f t="shared" ref="R243" si="90">N243-O243</f>
        <v>665.66417801824491</v>
      </c>
      <c r="S243" s="17">
        <v>795.66</v>
      </c>
      <c r="T243" s="13">
        <f>S243*C243</f>
        <v>14321.88</v>
      </c>
    </row>
    <row r="244" spans="1:20" ht="60.75" customHeight="1" x14ac:dyDescent="0.25">
      <c r="A244" s="23">
        <v>2</v>
      </c>
      <c r="B244" s="34" t="s">
        <v>50</v>
      </c>
      <c r="C244" s="71">
        <v>18</v>
      </c>
      <c r="D244" s="72"/>
      <c r="E244" s="14">
        <v>759.57</v>
      </c>
      <c r="F244" s="7">
        <f t="shared" ref="F244:F248" si="91">E244*C244</f>
        <v>13672.26</v>
      </c>
      <c r="G244" s="15"/>
      <c r="H244" s="15">
        <v>670</v>
      </c>
      <c r="I244" s="16">
        <v>666.81</v>
      </c>
      <c r="J244" s="15"/>
      <c r="K244" s="8">
        <v>900</v>
      </c>
      <c r="L244" s="8">
        <v>997.5</v>
      </c>
      <c r="M244" s="8"/>
      <c r="N244" s="9">
        <f t="shared" ref="N244:N249" si="92">AVERAGE(G244,H244,I244,J244,K244,L244,M244)</f>
        <v>808.57749999999999</v>
      </c>
      <c r="O244" s="10">
        <f t="shared" ref="O244:O249" si="93">STDEV(G244,H244,I244,J244,K244,L244,M244)</f>
        <v>166.68486441485967</v>
      </c>
      <c r="P244" s="11">
        <f t="shared" ref="P244:P249" si="94">O244/N244</f>
        <v>0.20614581090230644</v>
      </c>
      <c r="Q244" s="12">
        <f t="shared" ref="Q244:Q249" si="95">N244+O244</f>
        <v>975.26236441485969</v>
      </c>
      <c r="R244" s="12">
        <f t="shared" ref="R244:R249" si="96">N244-O244</f>
        <v>641.89263558514028</v>
      </c>
      <c r="S244" s="17">
        <v>808.58</v>
      </c>
      <c r="T244" s="13">
        <f t="shared" ref="T244:T248" si="97">S244*C244</f>
        <v>14554.44</v>
      </c>
    </row>
    <row r="245" spans="1:20" ht="60" x14ac:dyDescent="0.25">
      <c r="A245" s="23">
        <v>3</v>
      </c>
      <c r="B245" s="34" t="s">
        <v>51</v>
      </c>
      <c r="C245" s="71">
        <v>43</v>
      </c>
      <c r="D245" s="72"/>
      <c r="E245" s="14">
        <v>848.93</v>
      </c>
      <c r="F245" s="7">
        <f t="shared" si="91"/>
        <v>36503.99</v>
      </c>
      <c r="G245" s="15"/>
      <c r="H245" s="15">
        <v>750</v>
      </c>
      <c r="I245" s="16">
        <v>745.26</v>
      </c>
      <c r="J245" s="15"/>
      <c r="K245" s="8"/>
      <c r="L245" s="8"/>
      <c r="M245" s="8"/>
      <c r="N245" s="9">
        <f t="shared" si="92"/>
        <v>747.63</v>
      </c>
      <c r="O245" s="10">
        <f t="shared" si="93"/>
        <v>3.3516861428242417</v>
      </c>
      <c r="P245" s="11">
        <f t="shared" si="94"/>
        <v>4.483081394304993E-3</v>
      </c>
      <c r="Q245" s="12">
        <f t="shared" si="95"/>
        <v>750.98168614282429</v>
      </c>
      <c r="R245" s="12">
        <f t="shared" si="96"/>
        <v>744.2783138571757</v>
      </c>
      <c r="S245" s="17">
        <v>747.63</v>
      </c>
      <c r="T245" s="13">
        <f t="shared" si="97"/>
        <v>32148.09</v>
      </c>
    </row>
    <row r="246" spans="1:20" ht="60" x14ac:dyDescent="0.25">
      <c r="A246" s="23">
        <v>4</v>
      </c>
      <c r="B246" s="34" t="s">
        <v>52</v>
      </c>
      <c r="C246" s="71">
        <v>43</v>
      </c>
      <c r="D246" s="72"/>
      <c r="E246" s="14">
        <v>1273.3900000000001</v>
      </c>
      <c r="F246" s="7">
        <f t="shared" si="91"/>
        <v>54755.770000000004</v>
      </c>
      <c r="G246" s="15"/>
      <c r="H246" s="15">
        <v>1150</v>
      </c>
      <c r="I246" s="16">
        <v>1117.8800000000001</v>
      </c>
      <c r="J246" s="15"/>
      <c r="K246" s="8"/>
      <c r="L246" s="8"/>
      <c r="M246" s="8"/>
      <c r="N246" s="9">
        <f t="shared" si="92"/>
        <v>1133.94</v>
      </c>
      <c r="O246" s="10">
        <f t="shared" si="93"/>
        <v>22.712269811711831</v>
      </c>
      <c r="P246" s="11">
        <f t="shared" si="94"/>
        <v>2.0029516386856298E-2</v>
      </c>
      <c r="Q246" s="12">
        <f t="shared" si="95"/>
        <v>1156.6522698117119</v>
      </c>
      <c r="R246" s="12">
        <f t="shared" si="96"/>
        <v>1111.2277301882882</v>
      </c>
      <c r="S246" s="17">
        <v>1133.94</v>
      </c>
      <c r="T246" s="13">
        <f t="shared" si="97"/>
        <v>48759.420000000006</v>
      </c>
    </row>
    <row r="247" spans="1:20" ht="75" x14ac:dyDescent="0.25">
      <c r="A247" s="23">
        <v>5</v>
      </c>
      <c r="B247" s="34" t="s">
        <v>53</v>
      </c>
      <c r="C247" s="71">
        <v>12</v>
      </c>
      <c r="D247" s="72"/>
      <c r="E247" s="14">
        <v>571.91999999999996</v>
      </c>
      <c r="F247" s="7">
        <f t="shared" si="91"/>
        <v>6863.0399999999991</v>
      </c>
      <c r="G247" s="15"/>
      <c r="H247" s="15">
        <v>500</v>
      </c>
      <c r="I247" s="16">
        <v>502.08</v>
      </c>
      <c r="J247" s="15"/>
      <c r="K247" s="8">
        <v>574.70000000000005</v>
      </c>
      <c r="L247" s="8">
        <v>800</v>
      </c>
      <c r="M247" s="8"/>
      <c r="N247" s="9">
        <f t="shared" si="92"/>
        <v>594.19499999999994</v>
      </c>
      <c r="O247" s="10">
        <f t="shared" si="93"/>
        <v>141.5316505238319</v>
      </c>
      <c r="P247" s="11">
        <f t="shared" si="94"/>
        <v>0.2381905780490107</v>
      </c>
      <c r="Q247" s="12">
        <f t="shared" si="95"/>
        <v>735.72665052383184</v>
      </c>
      <c r="R247" s="12">
        <f t="shared" si="96"/>
        <v>452.66334947616804</v>
      </c>
      <c r="S247" s="17">
        <v>594.20000000000005</v>
      </c>
      <c r="T247" s="13">
        <f t="shared" si="97"/>
        <v>7130.4000000000005</v>
      </c>
    </row>
    <row r="248" spans="1:20" ht="75" x14ac:dyDescent="0.25">
      <c r="A248" s="23">
        <v>6</v>
      </c>
      <c r="B248" s="34" t="s">
        <v>54</v>
      </c>
      <c r="C248" s="71">
        <v>12</v>
      </c>
      <c r="D248" s="72"/>
      <c r="E248" s="14">
        <v>1461.05</v>
      </c>
      <c r="F248" s="7">
        <f t="shared" si="91"/>
        <v>17532.599999999999</v>
      </c>
      <c r="G248" s="15"/>
      <c r="H248" s="15">
        <v>1300</v>
      </c>
      <c r="I248" s="16">
        <v>1282.6300000000001</v>
      </c>
      <c r="J248" s="15"/>
      <c r="K248" s="8">
        <v>1700</v>
      </c>
      <c r="L248" s="8">
        <v>1850</v>
      </c>
      <c r="M248" s="8">
        <v>1580</v>
      </c>
      <c r="N248" s="9">
        <f t="shared" si="92"/>
        <v>1542.5260000000001</v>
      </c>
      <c r="O248" s="10">
        <f t="shared" si="93"/>
        <v>248.5494988528437</v>
      </c>
      <c r="P248" s="11">
        <f t="shared" si="94"/>
        <v>0.16113148099470848</v>
      </c>
      <c r="Q248" s="12">
        <f t="shared" si="95"/>
        <v>1791.0754988528438</v>
      </c>
      <c r="R248" s="12">
        <f t="shared" si="96"/>
        <v>1293.9765011471563</v>
      </c>
      <c r="S248" s="17">
        <v>1542.53</v>
      </c>
      <c r="T248" s="13">
        <f t="shared" si="97"/>
        <v>18510.36</v>
      </c>
    </row>
    <row r="249" spans="1:20" x14ac:dyDescent="0.25">
      <c r="A249" s="77" t="s">
        <v>65</v>
      </c>
      <c r="B249" s="78"/>
      <c r="C249" s="78"/>
      <c r="D249" s="78"/>
      <c r="E249" s="79"/>
      <c r="F249" s="15">
        <f>SUM(F233:F248)</f>
        <v>1139314.1800000002</v>
      </c>
      <c r="G249" s="80" t="s">
        <v>15</v>
      </c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2"/>
      <c r="T249" s="76">
        <f>SUM(T233:T248)</f>
        <v>1166867.04</v>
      </c>
    </row>
    <row r="251" spans="1:20" x14ac:dyDescent="0.25">
      <c r="B251" s="74"/>
      <c r="C251" s="74"/>
      <c r="D251" s="74"/>
      <c r="E251" s="74"/>
      <c r="F251" s="74"/>
      <c r="G251" s="74"/>
    </row>
    <row r="252" spans="1:20" x14ac:dyDescent="0.25">
      <c r="B252" s="74"/>
      <c r="C252" s="74"/>
      <c r="D252" s="74"/>
      <c r="E252" s="74"/>
      <c r="F252" s="74"/>
      <c r="G252" s="74"/>
    </row>
    <row r="253" spans="1:20" x14ac:dyDescent="0.25">
      <c r="B253" s="74"/>
      <c r="C253" s="74"/>
      <c r="D253" s="74"/>
      <c r="E253" s="74"/>
      <c r="F253" s="74"/>
      <c r="G253" s="74"/>
    </row>
    <row r="254" spans="1:20" x14ac:dyDescent="0.25">
      <c r="B254" s="74"/>
      <c r="C254" s="74"/>
      <c r="D254" s="74"/>
      <c r="E254" s="74"/>
      <c r="F254" s="74"/>
      <c r="G254" s="74"/>
    </row>
    <row r="255" spans="1:20" x14ac:dyDescent="0.25">
      <c r="B255" s="74"/>
      <c r="C255" s="74"/>
      <c r="D255" s="74"/>
      <c r="E255" s="74"/>
      <c r="F255" s="74"/>
      <c r="G255" s="74"/>
    </row>
    <row r="256" spans="1:20" x14ac:dyDescent="0.25">
      <c r="B256" s="74"/>
      <c r="C256" s="74"/>
      <c r="D256" s="74"/>
      <c r="E256" s="74"/>
      <c r="F256" s="74"/>
      <c r="G256" s="74"/>
    </row>
    <row r="257" spans="2:7" x14ac:dyDescent="0.25">
      <c r="B257" s="74"/>
      <c r="C257" s="74"/>
      <c r="D257" s="74"/>
      <c r="E257" s="74"/>
      <c r="F257" s="74"/>
      <c r="G257" s="74"/>
    </row>
  </sheetData>
  <mergeCells count="67">
    <mergeCell ref="B255:G255"/>
    <mergeCell ref="B256:G256"/>
    <mergeCell ref="B257:G257"/>
    <mergeCell ref="G22:S22"/>
    <mergeCell ref="A22:E22"/>
    <mergeCell ref="A60:E60"/>
    <mergeCell ref="G60:S60"/>
    <mergeCell ref="A82:E82"/>
    <mergeCell ref="G82:S82"/>
    <mergeCell ref="A129:E129"/>
    <mergeCell ref="G129:S129"/>
    <mergeCell ref="A147:E147"/>
    <mergeCell ref="G147:S147"/>
    <mergeCell ref="A185:E185"/>
    <mergeCell ref="G185:S185"/>
    <mergeCell ref="A203:E203"/>
    <mergeCell ref="B252:G252"/>
    <mergeCell ref="B253:G253"/>
    <mergeCell ref="B254:G254"/>
    <mergeCell ref="C248:D248"/>
    <mergeCell ref="G4:M4"/>
    <mergeCell ref="G203:S203"/>
    <mergeCell ref="A241:E241"/>
    <mergeCell ref="G241:S241"/>
    <mergeCell ref="A249:E249"/>
    <mergeCell ref="G249:S249"/>
    <mergeCell ref="C167:C175"/>
    <mergeCell ref="C176:C184"/>
    <mergeCell ref="A186:T186"/>
    <mergeCell ref="A204:T204"/>
    <mergeCell ref="B251:G251"/>
    <mergeCell ref="A61:T61"/>
    <mergeCell ref="A83:T83"/>
    <mergeCell ref="C84:C92"/>
    <mergeCell ref="C246:D246"/>
    <mergeCell ref="C247:D247"/>
    <mergeCell ref="C205:C213"/>
    <mergeCell ref="C214:C222"/>
    <mergeCell ref="C223:C231"/>
    <mergeCell ref="C232:C240"/>
    <mergeCell ref="C120:C128"/>
    <mergeCell ref="A242:T242"/>
    <mergeCell ref="C243:D243"/>
    <mergeCell ref="C244:D244"/>
    <mergeCell ref="C245:D245"/>
    <mergeCell ref="C149:C157"/>
    <mergeCell ref="C158:C166"/>
    <mergeCell ref="C33:C41"/>
    <mergeCell ref="C42:C50"/>
    <mergeCell ref="C51:C59"/>
    <mergeCell ref="A23:T23"/>
    <mergeCell ref="A3:T3"/>
    <mergeCell ref="C102:C110"/>
    <mergeCell ref="C111:C119"/>
    <mergeCell ref="A130:T130"/>
    <mergeCell ref="A148:T148"/>
    <mergeCell ref="A1:T1"/>
    <mergeCell ref="A2:T2"/>
    <mergeCell ref="A4:A5"/>
    <mergeCell ref="B4:B5"/>
    <mergeCell ref="C4:C5"/>
    <mergeCell ref="D4:D5"/>
    <mergeCell ref="E4:F4"/>
    <mergeCell ref="N4:R4"/>
    <mergeCell ref="S4:T4"/>
    <mergeCell ref="C93:C101"/>
    <mergeCell ref="C24:C32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Resumo</vt:lpstr>
      <vt:lpstr>Mapa de 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Ikaro</dc:creator>
  <cp:lastModifiedBy>Antonio Pereira Melo Júnior</cp:lastModifiedBy>
  <cp:lastPrinted>2023-06-26T16:49:40Z</cp:lastPrinted>
  <dcterms:created xsi:type="dcterms:W3CDTF">2023-06-19T12:44:34Z</dcterms:created>
  <dcterms:modified xsi:type="dcterms:W3CDTF">2025-03-18T17:34:44Z</dcterms:modified>
</cp:coreProperties>
</file>