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ara.leao\Downloads\"/>
    </mc:Choice>
  </mc:AlternateContent>
  <xr:revisionPtr revIDLastSave="0" documentId="8_{933EFED9-859A-4DE4-AB51-34E3E7544F68}" xr6:coauthVersionLast="47" xr6:coauthVersionMax="47" xr10:uidLastSave="{00000000-0000-0000-0000-000000000000}"/>
  <bookViews>
    <workbookView xWindow="2250" yWindow="1155" windowWidth="15375" windowHeight="6675" xr2:uid="{00000000-000D-0000-FFFF-FFFF00000000}"/>
  </bookViews>
  <sheets>
    <sheet name="Tabela Resumo" sheetId="5" r:id="rId1"/>
    <sheet name="Mapa de Precificaçã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5" l="1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P48" i="1"/>
  <c r="K6" i="1"/>
  <c r="N6" i="1" s="1"/>
  <c r="L6" i="1"/>
  <c r="M6" i="1" s="1"/>
  <c r="K7" i="1"/>
  <c r="N7" i="1" s="1"/>
  <c r="L7" i="1"/>
  <c r="M7" i="1" s="1"/>
  <c r="K8" i="1"/>
  <c r="L8" i="1"/>
  <c r="M8" i="1" s="1"/>
  <c r="K9" i="1"/>
  <c r="N9" i="1" s="1"/>
  <c r="L9" i="1"/>
  <c r="M9" i="1" s="1"/>
  <c r="K10" i="1"/>
  <c r="L10" i="1"/>
  <c r="O10" i="1" s="1"/>
  <c r="N10" i="1"/>
  <c r="K11" i="1"/>
  <c r="O11" i="1" s="1"/>
  <c r="L11" i="1"/>
  <c r="M11" i="1" s="1"/>
  <c r="N11" i="1"/>
  <c r="K12" i="1"/>
  <c r="N12" i="1" s="1"/>
  <c r="L12" i="1"/>
  <c r="M12" i="1" s="1"/>
  <c r="K13" i="1"/>
  <c r="M13" i="1" s="1"/>
  <c r="L13" i="1"/>
  <c r="K14" i="1"/>
  <c r="M14" i="1" s="1"/>
  <c r="L14" i="1"/>
  <c r="K15" i="1"/>
  <c r="N15" i="1" s="1"/>
  <c r="L15" i="1"/>
  <c r="M15" i="1"/>
  <c r="O15" i="1"/>
  <c r="K16" i="1"/>
  <c r="N16" i="1" s="1"/>
  <c r="L16" i="1"/>
  <c r="M16" i="1"/>
  <c r="K17" i="1"/>
  <c r="M17" i="1" s="1"/>
  <c r="L17" i="1"/>
  <c r="O17" i="1"/>
  <c r="K18" i="1"/>
  <c r="L18" i="1"/>
  <c r="M18" i="1" s="1"/>
  <c r="O18" i="1"/>
  <c r="K19" i="1"/>
  <c r="N19" i="1" s="1"/>
  <c r="L19" i="1"/>
  <c r="O19" i="1" s="1"/>
  <c r="M19" i="1"/>
  <c r="K20" i="1"/>
  <c r="L20" i="1"/>
  <c r="M20" i="1" s="1"/>
  <c r="K21" i="1"/>
  <c r="N21" i="1" s="1"/>
  <c r="L21" i="1"/>
  <c r="M21" i="1" s="1"/>
  <c r="K22" i="1"/>
  <c r="L22" i="1"/>
  <c r="O22" i="1" s="1"/>
  <c r="N22" i="1"/>
  <c r="K23" i="1"/>
  <c r="M23" i="1" s="1"/>
  <c r="L23" i="1"/>
  <c r="N23" i="1"/>
  <c r="K24" i="1"/>
  <c r="O24" i="1" s="1"/>
  <c r="L24" i="1"/>
  <c r="M24" i="1" s="1"/>
  <c r="K25" i="1"/>
  <c r="M25" i="1" s="1"/>
  <c r="L25" i="1"/>
  <c r="K26" i="1"/>
  <c r="M26" i="1" s="1"/>
  <c r="L26" i="1"/>
  <c r="K27" i="1"/>
  <c r="N27" i="1" s="1"/>
  <c r="L27" i="1"/>
  <c r="M27" i="1"/>
  <c r="O27" i="1"/>
  <c r="K28" i="1"/>
  <c r="N28" i="1" s="1"/>
  <c r="L28" i="1"/>
  <c r="M28" i="1"/>
  <c r="K29" i="1"/>
  <c r="M29" i="1" s="1"/>
  <c r="L29" i="1"/>
  <c r="O29" i="1"/>
  <c r="K30" i="1"/>
  <c r="L30" i="1"/>
  <c r="M30" i="1" s="1"/>
  <c r="O30" i="1"/>
  <c r="K31" i="1"/>
  <c r="N31" i="1" s="1"/>
  <c r="L31" i="1"/>
  <c r="M31" i="1"/>
  <c r="O31" i="1"/>
  <c r="K32" i="1"/>
  <c r="L32" i="1"/>
  <c r="M32" i="1" s="1"/>
  <c r="K33" i="1"/>
  <c r="N33" i="1" s="1"/>
  <c r="L33" i="1"/>
  <c r="M33" i="1" s="1"/>
  <c r="K34" i="1"/>
  <c r="L34" i="1"/>
  <c r="O34" i="1" s="1"/>
  <c r="N34" i="1"/>
  <c r="K35" i="1"/>
  <c r="M35" i="1" s="1"/>
  <c r="L35" i="1"/>
  <c r="K36" i="1"/>
  <c r="N36" i="1" s="1"/>
  <c r="L36" i="1"/>
  <c r="M36" i="1" s="1"/>
  <c r="K37" i="1"/>
  <c r="M37" i="1" s="1"/>
  <c r="L37" i="1"/>
  <c r="K38" i="1"/>
  <c r="M38" i="1" s="1"/>
  <c r="L38" i="1"/>
  <c r="K39" i="1"/>
  <c r="N39" i="1" s="1"/>
  <c r="L39" i="1"/>
  <c r="M39" i="1"/>
  <c r="O39" i="1"/>
  <c r="K40" i="1"/>
  <c r="N40" i="1" s="1"/>
  <c r="L40" i="1"/>
  <c r="M40" i="1"/>
  <c r="K41" i="1"/>
  <c r="M41" i="1" s="1"/>
  <c r="L41" i="1"/>
  <c r="O41" i="1"/>
  <c r="K42" i="1"/>
  <c r="L42" i="1"/>
  <c r="M42" i="1" s="1"/>
  <c r="O42" i="1"/>
  <c r="K43" i="1"/>
  <c r="N43" i="1" s="1"/>
  <c r="L43" i="1"/>
  <c r="O43" i="1" s="1"/>
  <c r="M43" i="1"/>
  <c r="K44" i="1"/>
  <c r="L44" i="1"/>
  <c r="M44" i="1" s="1"/>
  <c r="K45" i="1"/>
  <c r="N45" i="1" s="1"/>
  <c r="L45" i="1"/>
  <c r="M45" i="1" s="1"/>
  <c r="K46" i="1"/>
  <c r="L46" i="1"/>
  <c r="O46" i="1" s="1"/>
  <c r="N46" i="1"/>
  <c r="K47" i="1"/>
  <c r="M47" i="1" s="1"/>
  <c r="L47" i="1"/>
  <c r="N47" i="1"/>
  <c r="L5" i="1"/>
  <c r="K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" i="1"/>
  <c r="G48" i="5" l="1"/>
  <c r="M46" i="1"/>
  <c r="N41" i="1"/>
  <c r="O36" i="1"/>
  <c r="M34" i="1"/>
  <c r="N29" i="1"/>
  <c r="M22" i="1"/>
  <c r="N17" i="1"/>
  <c r="O12" i="1"/>
  <c r="M10" i="1"/>
  <c r="N24" i="1"/>
  <c r="O7" i="1"/>
  <c r="O38" i="1"/>
  <c r="O26" i="1"/>
  <c r="O14" i="1"/>
  <c r="O33" i="1"/>
  <c r="N26" i="1"/>
  <c r="O21" i="1"/>
  <c r="N14" i="1"/>
  <c r="O9" i="1"/>
  <c r="O40" i="1"/>
  <c r="O28" i="1"/>
  <c r="O16" i="1"/>
  <c r="O45" i="1"/>
  <c r="N38" i="1"/>
  <c r="O47" i="1"/>
  <c r="O35" i="1"/>
  <c r="O23" i="1"/>
  <c r="N35" i="1"/>
  <c r="O6" i="1"/>
  <c r="N42" i="1"/>
  <c r="O37" i="1"/>
  <c r="N30" i="1"/>
  <c r="O25" i="1"/>
  <c r="N18" i="1"/>
  <c r="O13" i="1"/>
  <c r="O44" i="1"/>
  <c r="N37" i="1"/>
  <c r="O32" i="1"/>
  <c r="N25" i="1"/>
  <c r="O20" i="1"/>
  <c r="N13" i="1"/>
  <c r="O8" i="1"/>
  <c r="N32" i="1"/>
  <c r="N20" i="1"/>
  <c r="N8" i="1"/>
  <c r="N44" i="1"/>
  <c r="O5" i="1" l="1"/>
  <c r="M5" i="1"/>
  <c r="N5" i="1"/>
</calcChain>
</file>

<file path=xl/sharedStrings.xml><?xml version="1.0" encoding="utf-8"?>
<sst xmlns="http://schemas.openxmlformats.org/spreadsheetml/2006/main" count="218" uniqueCount="75">
  <si>
    <t>Item</t>
  </si>
  <si>
    <t>Quantidade</t>
  </si>
  <si>
    <t>Preço 1</t>
  </si>
  <si>
    <t>Preço 2</t>
  </si>
  <si>
    <t>Preço 3</t>
  </si>
  <si>
    <t>Média</t>
  </si>
  <si>
    <t>Desvio Padrão</t>
  </si>
  <si>
    <t>Coeficiente de Variação</t>
  </si>
  <si>
    <t xml:space="preserve">Avaliação de Propostas Inexequíveis e Excessivamente Elevadas </t>
  </si>
  <si>
    <t>Detalhamento do Item</t>
  </si>
  <si>
    <t>.</t>
  </si>
  <si>
    <t>VALOR GLOBAL ESTIMADO</t>
  </si>
  <si>
    <t>Valor Unitário</t>
  </si>
  <si>
    <t>Limite Superior (Média + Desvio Padrão)</t>
  </si>
  <si>
    <t>Limite Inferior (Média - Desvio Padrão)</t>
  </si>
  <si>
    <t>Preço referencial
(Metodologia)
Média</t>
  </si>
  <si>
    <t>Unidade</t>
  </si>
  <si>
    <t>Unidade de Medida/
Aferição</t>
  </si>
  <si>
    <t>Valor Total</t>
  </si>
  <si>
    <t>Valor 
Total</t>
  </si>
  <si>
    <t>Arranjo floral com rosas importadas, complemento de folhagem e outros elementos: gypsophila, cipreste, paulistinha e bolas de buxinho, para mesa de honra, medindo 1m (base esponja floral).</t>
  </si>
  <si>
    <t>Arranjo</t>
  </si>
  <si>
    <t>Arranjo floral com rosas nacionais, complemento de folhagem e outros elementos: gypsophila, cipreste, paulistinha e bolas de buxinho, para mesa de honra frente chão, medindo 1,50m (base esponja em jardineira de vidro). A jardineira será devolvida após o evento.</t>
  </si>
  <si>
    <t>Arranjo floral com rosas importadas, complemento de folhagem e outros elementos: gypsophila, cipreste, paulistinha e bolas de buxinho, para mesa de honra frente chão, medindo 1,50m (base esponja em jardineira de vidro). A jardineira será devolvida após o evento.</t>
  </si>
  <si>
    <t>Arranjo floral com rosas nacionais, complemento de folhagem e outros elementos: gypsophila, cipreste, paulistinha e bolas de buxinho, para mesa de honra frente chão, medindo 1,50m (base esponja floral).</t>
  </si>
  <si>
    <t>Arranjo floral com rosas importadas, complemento de folhagem e outros elementos: gypsophila, cipreste, paulistinha e bolas de buxinho, para mesa de honra frente chão, medindo 1,50m (base esponja floral).</t>
  </si>
  <si>
    <t>Arranjo floral com rosas nacionais, complemento de folhagem e outros elementos: gypsophila, cipreste, paulistinha e bolas de buxinho, para mesa de honra frente chão, medindo 1,50m (base esponja em jardineira de madeira). A jardineira será devolvida após o evento.</t>
  </si>
  <si>
    <t>Arranjo floral com rosas importadas, complemento de folhagem e outros elementos: gypsophila, cipreste, paulistinha e bolas de buxinho, para mesa de honra frente chão, medindo 1,50m (base esponja em jardineira de madeira). A jardineira será devolvida após o evento.</t>
  </si>
  <si>
    <t>Arranjo floral com flores do campo, complemento de folhagem e outros elementos, para mesa de honra frente chão, medindo 1,00m (base esponja floral).</t>
  </si>
  <si>
    <t>Arranjo floral com flores do campo, complemento de folhagem e outros elementos: gypsophila, cipreste, paulistinha e bolas de buxinho, para mesa de honra frente chão, medindo 1,50m (base esponja em jardineira de vidro). A jardineira será devolvida após o evento.</t>
  </si>
  <si>
    <t>Arranjo floral com flores do campo, complemento de folhagem e outros elementos: gypsophila, cipreste, paulistinha e bolas de buxinho, para mesa de honra frente chão, medindo 1,50m (base esponja floral).</t>
  </si>
  <si>
    <t>Arranjo floral com flores do campo, complemento de folhagem e outros elementos: gypsophila, cipreste, paulistinha e bolas de buxinho, para mesa de honra frente chão, medindo 1,50m (base esponja em jardineira de madeira). A jardineira será devolvida após o evento.</t>
  </si>
  <si>
    <t>Arranjo floral com flores tropicais, complemento de folhagem e outros elementos: gypsophila, cipreste, paulistinha e bolas de buxinho, para mesa de honra frente chão, medindo 1,00m (base esponja floral).</t>
  </si>
  <si>
    <t>Arranjo floral com flores tropicais, complemento de folhagem e outros elementos: gypsophila, cipreste, paulistinha e bolas de buxinho, para mesa de honra frente chão, medindo 1,50m (base esponja em jardineira de vidro). A jardineira será devolvida após o evento.</t>
  </si>
  <si>
    <t>Arranjo floral com flores tropicais, complemento de folhagem e outros elementos: gypsophila, cipreste, paulistinha e bolas de buxinho, para mesa de honra frente chão, medindo 1,50m (base esponja floral).</t>
  </si>
  <si>
    <t>Arranjo floral com flores tropicais, complemento de folhagem e outros elementos: gypsophila, cipreste, paulistinha e bolas de buxinho, para mesa de honra frente chão, medindo 1,50m (base esponja em jardineira de madeira). A jardineira será devolvida após o evento.</t>
  </si>
  <si>
    <t>Arranjo floral com rosas nacionais, complemento de folhagem e outros elementos: gypsophila, cipreste, paulistinha e bolas de buxinho, para coluna de vidro 1,50m (base bandeja e esponja floral). A coluna será devolvida após o evento.</t>
  </si>
  <si>
    <t>Arranjo floral com rosas importadas, complemento de folhagem e outros elementos: gypsophila, cipreste, paulistinha e bolas de buxinho, para coluna de vidro 1,50m (base bandeja e esponja floral). A coluna será devolvida após o evento.</t>
  </si>
  <si>
    <t>Arranjo floral com flores do campo, complemento de folhagem e outros elementos: gypsophila, cipreste, paulistinha e bolas de buxinho, para coluna de madeira 1,50m (base bandeja e esponja floral). A coluna será devolvida após o evento.</t>
  </si>
  <si>
    <t>Arranjo floral com flores tropicais, complemento de folhagem e outros elementos: gypsophila, cipreste, paulistinha e bolas de buxinho, para coluna de vidro 1,50m (base bandeja e esponja floral). A coluna será devolvida após o evento.</t>
  </si>
  <si>
    <t>Arranjo floral com rosas nacionais, complemento de folhagem e outros elementos, para centro de mesa (base de vidro e esponja floral). A bandeja será devolvida após o evento.</t>
  </si>
  <si>
    <t>Arranjo floral com rosas importadas, complemento de folhagem e outros elementos, para centro de mesa (base de vidro e esponja floral). A bandeja será devolvida após o evento.</t>
  </si>
  <si>
    <t>Arranjo floral com flores do campo, complemento de folhagem e outros elementos, para centro de mesa (base de vidro e esponja floral). A bandeja será devolvida após o evento.</t>
  </si>
  <si>
    <t>Arranjo floral com flores tropicais, complemento de folhagem e outros elementos, para centro de mesa (base de vidro e esponja floral). A bandeja será devolvida após o evento.</t>
  </si>
  <si>
    <t>Arranjo floral com rosas nacionais, complemento de folhagem e outros elementos: gypsophila, cipreste, paulistinha e bolas de buxinho, para tribuna oficial de 1,00m (base bandeja e esponja floral).</t>
  </si>
  <si>
    <t>Arranjo floral com rosas importadas, complemento de folhagem e outros elementos: gypsophila, cipreste, paulistinha e bolas de buxinho, para tribuna oficial de 1,00m (base bandeja e esponja floral).</t>
  </si>
  <si>
    <t>Arranjo floral com flores do campo, complemento de folhagem e outros elementos: gypsophila, cipreste, paulistinha e bolas de buxinho, para tribuna oficial de 1,00m (base bandeja e esponja floral).</t>
  </si>
  <si>
    <t>Arranjo floral com flores tropicais, complemento de folhagem e outros elementos: gypsophila, cipreste, paulistinha e bolas de buxinho, para tribuna oficial de 1,00m (base bandeja e esponja floral).</t>
  </si>
  <si>
    <t>Ramalhete (bouquet) com 06 rosas nacionais, folhagens e outros elementos: gypsophila, cipestre, paulistinha e tangos.</t>
  </si>
  <si>
    <t>Ramalhete</t>
  </si>
  <si>
    <t>Ramalhete (bouquet) com 06 rosas importadas, folhagens e outros elementos: gypsophila, cipestre, paulistinha e tangos.</t>
  </si>
  <si>
    <t>Ramalhete (bouquet) com 12 rosas nacionais, folhagens e outros elementos: gypsophila, cipestre, paulistinha e tangos.</t>
  </si>
  <si>
    <t>Ramalhete (bouquet) com 12 rosas importadas, folhagens e outros elementos: gypsophila, cipestre, paulistinha e tangos.</t>
  </si>
  <si>
    <t>Ramalhete (bouquet) com 06 copos de leite, lírios, gérberas ou palma de santa rita, folhagens e outros elementos: gypsophila, cipestre, paulistinha e tangos.</t>
  </si>
  <si>
    <t>Ramalhete (bouquet) com 12 copos de leite, lírios, gérberas ou palma de santa rita, folhagens e outros elementos: gypsophila, cipestre, paulistinha e tangos.</t>
  </si>
  <si>
    <t>Botão de rosa nacional.</t>
  </si>
  <si>
    <t>Botão de rosa nacional embalada com complementos: cipreste, paulistinha e outros.</t>
  </si>
  <si>
    <t>Botão de rosa importada.</t>
  </si>
  <si>
    <t>Botão de rosa importada embalada com complementos: cipreste, paulistinha e outros.</t>
  </si>
  <si>
    <t>Ramalhete fúnebre com flores do campo, folhagens e outros elemetos: gypsophila, cipreste, paulistinha e tangos.</t>
  </si>
  <si>
    <t>Coroa fúnebre tamanho grande com flores naturais (liatria, gypsophila, flores do campo, alstroeméria cipreste, paulistinha e outros complementos). Medidas Mínimas: Aprox. 1,80m a 2,0m.</t>
  </si>
  <si>
    <t>Coroa</t>
  </si>
  <si>
    <t>Coroa fúnebre tamanho médio com flores naturais (liatria, gypsophila, flores do campo, alstroeméria cipreste, paulistinha e outros complementos).Medidas Mínimas: Aprox. 1,60m a 1,80m.</t>
  </si>
  <si>
    <t>Coroa fúnebre tamanho pequeno com flores naturais (liatria, gypsophila, flores do campo, alstroeméria cipreste, paulistinha e outros complementos).Medidas Mínimas: Aprox. 1,00m a 1,00m.</t>
  </si>
  <si>
    <t>Plantas naturais em cachepó para ambientação e/ou decoração de diversos tipos de eventos, tais como: palmeiras, bambus, pinheirinho, samambaias e outros.</t>
  </si>
  <si>
    <t>Serviços Correlatos mão de obra para montagem e/ou decoração de ambientes (palco, auditório, sala de aula, laboratório de artes, quadra esportiva, mezanino, mirante, jardins interno e externo, gabinete, pátio, espaço vip, pavilhão e outros), com flores/arranjos/plantas naturais, com devolução de vasos, colunas, jardineiras e similares após evento, quando for o caso.</t>
  </si>
  <si>
    <t>Preço 4</t>
  </si>
  <si>
    <t>Cesta de Preços</t>
  </si>
  <si>
    <t>PROCESSO N° 00002.000827/2025-60</t>
  </si>
  <si>
    <t>ARP nº 01/2023</t>
  </si>
  <si>
    <t xml:space="preserve">Prorrogação da ARP nº  03/2024 - Contratação de empresa para fins de confecção e fornecimento de arranjos florais, Ramalhetes (buquês), plantas ornamentais, coroa de flores e serviços correlatos. </t>
  </si>
  <si>
    <t>Fonte 1: Contrato nº 26/2024. Critério Espacial: Defensoria Pública do Estado do Piauí - MA;</t>
  </si>
  <si>
    <t>Fonte 2: Contrato nº 05/2024. Critério Espacial: Vice Governadoria - PI;</t>
  </si>
  <si>
    <t>Fonte 3: Cotação Fornecedor. Critério Espacial: Floricultura Bihai, CNPJ 32.614.940/0001-67 - PI.</t>
  </si>
  <si>
    <t>Fonte 4: Cotação Fornecedor. Critério Espacial: Floricultura Dona Flor, CNPJ 38.325.842/0001-96 - PI;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</si>
</sst>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64" fontId="10" fillId="5" borderId="5" xfId="1" applyNumberFormat="1" applyFont="1" applyFill="1" applyBorder="1" applyAlignment="1">
      <alignment horizontal="center" vertical="center" wrapText="1"/>
    </xf>
    <xf numFmtId="164" fontId="10" fillId="3" borderId="5" xfId="1" applyNumberFormat="1" applyFont="1" applyFill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 wrapText="1"/>
    </xf>
    <xf numFmtId="164" fontId="10" fillId="4" borderId="5" xfId="1" applyNumberFormat="1" applyFont="1" applyFill="1" applyBorder="1" applyAlignment="1">
      <alignment horizontal="center" vertical="center" wrapText="1"/>
    </xf>
    <xf numFmtId="1" fontId="10" fillId="4" borderId="5" xfId="1" applyNumberFormat="1" applyFont="1" applyFill="1" applyBorder="1" applyAlignment="1">
      <alignment horizontal="center" vertical="center" wrapText="1"/>
    </xf>
    <xf numFmtId="9" fontId="10" fillId="4" borderId="5" xfId="3" applyFont="1" applyFill="1" applyBorder="1" applyAlignment="1">
      <alignment horizontal="center" vertical="center" wrapText="1"/>
    </xf>
    <xf numFmtId="44" fontId="10" fillId="4" borderId="5" xfId="1" applyFont="1" applyFill="1" applyBorder="1" applyAlignment="1">
      <alignment horizontal="center" vertical="center" wrapText="1"/>
    </xf>
    <xf numFmtId="44" fontId="11" fillId="0" borderId="5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3" builtinId="5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70908</xdr:rowOff>
    </xdr:from>
    <xdr:to>
      <xdr:col>1</xdr:col>
      <xdr:colOff>894291</xdr:colOff>
      <xdr:row>0</xdr:row>
      <xdr:rowOff>719666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8577CA-299A-465F-A5B8-04B4B0F8D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0908"/>
          <a:ext cx="1100666" cy="648758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42332</xdr:rowOff>
    </xdr:from>
    <xdr:to>
      <xdr:col>7</xdr:col>
      <xdr:colOff>789252</xdr:colOff>
      <xdr:row>0</xdr:row>
      <xdr:rowOff>735541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F5A40E-2754-4B85-A0E3-5D26F03B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42332"/>
          <a:ext cx="1094052" cy="693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70908</xdr:rowOff>
    </xdr:from>
    <xdr:to>
      <xdr:col>1</xdr:col>
      <xdr:colOff>894291</xdr:colOff>
      <xdr:row>0</xdr:row>
      <xdr:rowOff>719666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0908"/>
          <a:ext cx="1096433" cy="648758"/>
        </a:xfrm>
        <a:prstGeom prst="rect">
          <a:avLst/>
        </a:prstGeom>
      </xdr:spPr>
    </xdr:pic>
    <xdr:clientData/>
  </xdr:twoCellAnchor>
  <xdr:twoCellAnchor editAs="oneCell">
    <xdr:from>
      <xdr:col>15</xdr:col>
      <xdr:colOff>371475</xdr:colOff>
      <xdr:row>0</xdr:row>
      <xdr:rowOff>42332</xdr:rowOff>
    </xdr:from>
    <xdr:to>
      <xdr:col>16</xdr:col>
      <xdr:colOff>789252</xdr:colOff>
      <xdr:row>0</xdr:row>
      <xdr:rowOff>735541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8275" y="42332"/>
          <a:ext cx="1094052" cy="69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E666-20C2-43B4-8644-99416B2831EF}">
  <dimension ref="A1:H56"/>
  <sheetViews>
    <sheetView tabSelected="1" zoomScaleNormal="100" workbookViewId="0">
      <selection activeCell="J4" sqref="J4"/>
    </sheetView>
  </sheetViews>
  <sheetFormatPr defaultRowHeight="15" x14ac:dyDescent="0.25"/>
  <cols>
    <col min="1" max="1" width="4.42578125" customWidth="1"/>
    <col min="2" max="2" width="52.28515625" customWidth="1"/>
    <col min="3" max="3" width="9.85546875" customWidth="1"/>
    <col min="4" max="4" width="9.42578125" customWidth="1"/>
    <col min="5" max="5" width="9.140625" customWidth="1"/>
    <col min="6" max="6" width="12.140625" customWidth="1"/>
    <col min="7" max="7" width="10.140625" customWidth="1"/>
    <col min="8" max="8" width="13.140625" customWidth="1"/>
  </cols>
  <sheetData>
    <row r="1" spans="1:8" ht="60" customHeight="1" x14ac:dyDescent="0.25">
      <c r="A1" s="33" t="s">
        <v>68</v>
      </c>
      <c r="B1" s="33"/>
      <c r="C1" s="33"/>
      <c r="D1" s="33"/>
      <c r="E1" s="33"/>
      <c r="F1" s="33"/>
      <c r="G1" s="33"/>
      <c r="H1" s="33"/>
    </row>
    <row r="2" spans="1:8" ht="30" customHeight="1" x14ac:dyDescent="0.25">
      <c r="A2" s="34" t="s">
        <v>70</v>
      </c>
      <c r="B2" s="34"/>
      <c r="C2" s="34"/>
      <c r="D2" s="34"/>
      <c r="E2" s="34"/>
      <c r="F2" s="34"/>
      <c r="G2" s="34"/>
      <c r="H2" s="34"/>
    </row>
    <row r="3" spans="1:8" ht="43.5" customHeight="1" x14ac:dyDescent="0.25">
      <c r="A3" s="35" t="s">
        <v>0</v>
      </c>
      <c r="B3" s="36" t="s">
        <v>9</v>
      </c>
      <c r="C3" s="36" t="s">
        <v>17</v>
      </c>
      <c r="D3" s="36" t="s">
        <v>1</v>
      </c>
      <c r="E3" s="38" t="s">
        <v>69</v>
      </c>
      <c r="F3" s="39"/>
      <c r="G3" s="40" t="s">
        <v>15</v>
      </c>
      <c r="H3" s="41"/>
    </row>
    <row r="4" spans="1:8" ht="63.75" customHeight="1" x14ac:dyDescent="0.25">
      <c r="A4" s="35"/>
      <c r="B4" s="37"/>
      <c r="C4" s="37"/>
      <c r="D4" s="37"/>
      <c r="E4" s="2" t="s">
        <v>12</v>
      </c>
      <c r="F4" s="2" t="s">
        <v>18</v>
      </c>
      <c r="G4" s="3" t="s">
        <v>12</v>
      </c>
      <c r="H4" s="3" t="s">
        <v>19</v>
      </c>
    </row>
    <row r="5" spans="1:8" ht="52.5" customHeight="1" x14ac:dyDescent="0.25">
      <c r="A5" s="6">
        <v>1</v>
      </c>
      <c r="B5" s="8" t="s">
        <v>20</v>
      </c>
      <c r="C5" s="9" t="s">
        <v>21</v>
      </c>
      <c r="D5" s="10">
        <v>1094</v>
      </c>
      <c r="E5" s="11">
        <v>500</v>
      </c>
      <c r="F5" s="11">
        <v>547000</v>
      </c>
      <c r="G5" s="18">
        <v>583.33000000000004</v>
      </c>
      <c r="H5" s="18">
        <f t="shared" ref="H5:H47" si="0">G5*D5</f>
        <v>638163.02</v>
      </c>
    </row>
    <row r="6" spans="1:8" ht="57" customHeight="1" x14ac:dyDescent="0.25">
      <c r="A6" s="7">
        <v>2</v>
      </c>
      <c r="B6" s="8" t="s">
        <v>22</v>
      </c>
      <c r="C6" s="9" t="s">
        <v>21</v>
      </c>
      <c r="D6" s="19">
        <v>421</v>
      </c>
      <c r="E6" s="20">
        <v>600</v>
      </c>
      <c r="F6" s="20">
        <v>252600</v>
      </c>
      <c r="G6" s="23">
        <v>655</v>
      </c>
      <c r="H6" s="18">
        <f t="shared" si="0"/>
        <v>275755</v>
      </c>
    </row>
    <row r="7" spans="1:8" ht="58.5" customHeight="1" x14ac:dyDescent="0.25">
      <c r="A7" s="6">
        <v>3</v>
      </c>
      <c r="B7" s="8" t="s">
        <v>23</v>
      </c>
      <c r="C7" s="9" t="s">
        <v>21</v>
      </c>
      <c r="D7" s="19">
        <v>636</v>
      </c>
      <c r="E7" s="20">
        <v>800</v>
      </c>
      <c r="F7" s="20">
        <v>508800</v>
      </c>
      <c r="G7" s="23">
        <v>870</v>
      </c>
      <c r="H7" s="18">
        <f t="shared" si="0"/>
        <v>553320</v>
      </c>
    </row>
    <row r="8" spans="1:8" ht="52.5" customHeight="1" x14ac:dyDescent="0.25">
      <c r="A8" s="7">
        <v>4</v>
      </c>
      <c r="B8" s="8" t="s">
        <v>24</v>
      </c>
      <c r="C8" s="9" t="s">
        <v>21</v>
      </c>
      <c r="D8" s="10">
        <v>1074</v>
      </c>
      <c r="E8" s="20">
        <v>650</v>
      </c>
      <c r="F8" s="20">
        <v>698100</v>
      </c>
      <c r="G8" s="23">
        <v>689.98</v>
      </c>
      <c r="H8" s="18">
        <f t="shared" si="0"/>
        <v>741038.52</v>
      </c>
    </row>
    <row r="9" spans="1:8" ht="52.5" customHeight="1" x14ac:dyDescent="0.25">
      <c r="A9" s="6">
        <v>5</v>
      </c>
      <c r="B9" s="8" t="s">
        <v>25</v>
      </c>
      <c r="C9" s="9" t="s">
        <v>21</v>
      </c>
      <c r="D9" s="19">
        <v>560</v>
      </c>
      <c r="E9" s="20">
        <v>850</v>
      </c>
      <c r="F9" s="20">
        <v>476000</v>
      </c>
      <c r="G9" s="23">
        <v>923.33</v>
      </c>
      <c r="H9" s="18">
        <f t="shared" si="0"/>
        <v>517064.80000000005</v>
      </c>
    </row>
    <row r="10" spans="1:8" ht="57" customHeight="1" x14ac:dyDescent="0.25">
      <c r="A10" s="7">
        <v>6</v>
      </c>
      <c r="B10" s="8" t="s">
        <v>26</v>
      </c>
      <c r="C10" s="9" t="s">
        <v>21</v>
      </c>
      <c r="D10" s="19">
        <v>348</v>
      </c>
      <c r="E10" s="20">
        <v>550</v>
      </c>
      <c r="F10" s="20">
        <v>191400</v>
      </c>
      <c r="G10" s="23">
        <v>575</v>
      </c>
      <c r="H10" s="18">
        <f t="shared" si="0"/>
        <v>200100</v>
      </c>
    </row>
    <row r="11" spans="1:8" ht="57" customHeight="1" x14ac:dyDescent="0.25">
      <c r="A11" s="6">
        <v>7</v>
      </c>
      <c r="B11" s="8" t="s">
        <v>27</v>
      </c>
      <c r="C11" s="9" t="s">
        <v>21</v>
      </c>
      <c r="D11" s="19">
        <v>260</v>
      </c>
      <c r="E11" s="20">
        <v>850</v>
      </c>
      <c r="F11" s="20">
        <v>221000</v>
      </c>
      <c r="G11" s="23">
        <v>886.67</v>
      </c>
      <c r="H11" s="18">
        <f t="shared" si="0"/>
        <v>230534.19999999998</v>
      </c>
    </row>
    <row r="12" spans="1:8" ht="52.5" customHeight="1" x14ac:dyDescent="0.25">
      <c r="A12" s="7">
        <v>8</v>
      </c>
      <c r="B12" s="8" t="s">
        <v>28</v>
      </c>
      <c r="C12" s="9" t="s">
        <v>21</v>
      </c>
      <c r="D12" s="19">
        <v>748</v>
      </c>
      <c r="E12" s="20">
        <v>250</v>
      </c>
      <c r="F12" s="20">
        <v>187000</v>
      </c>
      <c r="G12" s="23">
        <v>289.5</v>
      </c>
      <c r="H12" s="18">
        <f t="shared" si="0"/>
        <v>216546</v>
      </c>
    </row>
    <row r="13" spans="1:8" ht="57" customHeight="1" x14ac:dyDescent="0.25">
      <c r="A13" s="6">
        <v>9</v>
      </c>
      <c r="B13" s="8" t="s">
        <v>29</v>
      </c>
      <c r="C13" s="9" t="s">
        <v>21</v>
      </c>
      <c r="D13" s="19">
        <v>332</v>
      </c>
      <c r="E13" s="20">
        <v>650</v>
      </c>
      <c r="F13" s="20">
        <v>215800</v>
      </c>
      <c r="G13" s="23">
        <v>683.33</v>
      </c>
      <c r="H13" s="18">
        <f t="shared" si="0"/>
        <v>226865.56000000003</v>
      </c>
    </row>
    <row r="14" spans="1:8" ht="52.5" customHeight="1" x14ac:dyDescent="0.25">
      <c r="A14" s="7">
        <v>10</v>
      </c>
      <c r="B14" s="8" t="s">
        <v>30</v>
      </c>
      <c r="C14" s="9" t="s">
        <v>21</v>
      </c>
      <c r="D14" s="19">
        <v>655</v>
      </c>
      <c r="E14" s="20">
        <v>450</v>
      </c>
      <c r="F14" s="20">
        <v>294750</v>
      </c>
      <c r="G14" s="23">
        <v>490</v>
      </c>
      <c r="H14" s="18">
        <f t="shared" si="0"/>
        <v>320950</v>
      </c>
    </row>
    <row r="15" spans="1:8" ht="52.5" customHeight="1" x14ac:dyDescent="0.25">
      <c r="A15" s="6">
        <v>11</v>
      </c>
      <c r="B15" s="8" t="s">
        <v>31</v>
      </c>
      <c r="C15" s="9" t="s">
        <v>21</v>
      </c>
      <c r="D15" s="19">
        <v>531</v>
      </c>
      <c r="E15" s="20">
        <v>500</v>
      </c>
      <c r="F15" s="20">
        <v>265500</v>
      </c>
      <c r="G15" s="23">
        <v>532.5</v>
      </c>
      <c r="H15" s="18">
        <f t="shared" si="0"/>
        <v>282757.5</v>
      </c>
    </row>
    <row r="16" spans="1:8" ht="52.5" customHeight="1" x14ac:dyDescent="0.25">
      <c r="A16" s="7">
        <v>12</v>
      </c>
      <c r="B16" s="8" t="s">
        <v>32</v>
      </c>
      <c r="C16" s="9" t="s">
        <v>21</v>
      </c>
      <c r="D16" s="19">
        <v>764</v>
      </c>
      <c r="E16" s="20">
        <v>400</v>
      </c>
      <c r="F16" s="20">
        <v>305600</v>
      </c>
      <c r="G16" s="23">
        <v>468.33</v>
      </c>
      <c r="H16" s="18">
        <f t="shared" si="0"/>
        <v>357804.12</v>
      </c>
    </row>
    <row r="17" spans="1:8" ht="52.5" customHeight="1" x14ac:dyDescent="0.25">
      <c r="A17" s="6">
        <v>13</v>
      </c>
      <c r="B17" s="8" t="s">
        <v>33</v>
      </c>
      <c r="C17" s="9" t="s">
        <v>21</v>
      </c>
      <c r="D17" s="19">
        <v>485</v>
      </c>
      <c r="E17" s="20">
        <v>600</v>
      </c>
      <c r="F17" s="20">
        <v>291000</v>
      </c>
      <c r="G17" s="23">
        <v>651.25</v>
      </c>
      <c r="H17" s="18">
        <f t="shared" si="0"/>
        <v>315856.25</v>
      </c>
    </row>
    <row r="18" spans="1:8" ht="52.5" customHeight="1" x14ac:dyDescent="0.25">
      <c r="A18" s="7">
        <v>14</v>
      </c>
      <c r="B18" s="8" t="s">
        <v>34</v>
      </c>
      <c r="C18" s="9" t="s">
        <v>21</v>
      </c>
      <c r="D18" s="19">
        <v>548</v>
      </c>
      <c r="E18" s="20">
        <v>600</v>
      </c>
      <c r="F18" s="20">
        <v>328800</v>
      </c>
      <c r="G18" s="23">
        <v>647.5</v>
      </c>
      <c r="H18" s="18">
        <f t="shared" si="0"/>
        <v>354830</v>
      </c>
    </row>
    <row r="19" spans="1:8" ht="52.5" customHeight="1" x14ac:dyDescent="0.25">
      <c r="A19" s="6">
        <v>15</v>
      </c>
      <c r="B19" s="8" t="s">
        <v>35</v>
      </c>
      <c r="C19" s="9" t="s">
        <v>21</v>
      </c>
      <c r="D19" s="19">
        <v>408</v>
      </c>
      <c r="E19" s="20">
        <v>499</v>
      </c>
      <c r="F19" s="20">
        <v>203592</v>
      </c>
      <c r="G19" s="23">
        <v>523</v>
      </c>
      <c r="H19" s="18">
        <f t="shared" si="0"/>
        <v>213384</v>
      </c>
    </row>
    <row r="20" spans="1:8" ht="52.5" customHeight="1" x14ac:dyDescent="0.25">
      <c r="A20" s="7">
        <v>16</v>
      </c>
      <c r="B20" s="8" t="s">
        <v>36</v>
      </c>
      <c r="C20" s="9" t="s">
        <v>21</v>
      </c>
      <c r="D20" s="19">
        <v>522</v>
      </c>
      <c r="E20" s="20">
        <v>400</v>
      </c>
      <c r="F20" s="20">
        <v>208800</v>
      </c>
      <c r="G20" s="23">
        <v>466.67</v>
      </c>
      <c r="H20" s="18">
        <f t="shared" si="0"/>
        <v>243601.74000000002</v>
      </c>
    </row>
    <row r="21" spans="1:8" ht="52.5" customHeight="1" x14ac:dyDescent="0.25">
      <c r="A21" s="6">
        <v>17</v>
      </c>
      <c r="B21" s="8" t="s">
        <v>37</v>
      </c>
      <c r="C21" s="9" t="s">
        <v>21</v>
      </c>
      <c r="D21" s="19">
        <v>509</v>
      </c>
      <c r="E21" s="20">
        <v>500</v>
      </c>
      <c r="F21" s="20">
        <v>254500</v>
      </c>
      <c r="G21" s="23">
        <v>563.33000000000004</v>
      </c>
      <c r="H21" s="18">
        <f t="shared" si="0"/>
        <v>286734.97000000003</v>
      </c>
    </row>
    <row r="22" spans="1:8" ht="52.5" customHeight="1" x14ac:dyDescent="0.25">
      <c r="A22" s="7">
        <v>18</v>
      </c>
      <c r="B22" s="8" t="s">
        <v>38</v>
      </c>
      <c r="C22" s="9" t="s">
        <v>21</v>
      </c>
      <c r="D22" s="19">
        <v>640</v>
      </c>
      <c r="E22" s="20">
        <v>300</v>
      </c>
      <c r="F22" s="20">
        <v>192000</v>
      </c>
      <c r="G22" s="23">
        <v>351.67</v>
      </c>
      <c r="H22" s="18">
        <f t="shared" si="0"/>
        <v>225068.80000000002</v>
      </c>
    </row>
    <row r="23" spans="1:8" ht="52.5" customHeight="1" x14ac:dyDescent="0.25">
      <c r="A23" s="6">
        <v>19</v>
      </c>
      <c r="B23" s="8" t="s">
        <v>39</v>
      </c>
      <c r="C23" s="9" t="s">
        <v>21</v>
      </c>
      <c r="D23" s="19">
        <v>598</v>
      </c>
      <c r="E23" s="20">
        <v>300</v>
      </c>
      <c r="F23" s="20">
        <v>194400</v>
      </c>
      <c r="G23" s="23">
        <v>366.67</v>
      </c>
      <c r="H23" s="18">
        <f t="shared" si="0"/>
        <v>219268.66</v>
      </c>
    </row>
    <row r="24" spans="1:8" ht="52.5" customHeight="1" x14ac:dyDescent="0.25">
      <c r="A24" s="7">
        <v>20</v>
      </c>
      <c r="B24" s="8" t="s">
        <v>40</v>
      </c>
      <c r="C24" s="9" t="s">
        <v>21</v>
      </c>
      <c r="D24" s="10">
        <v>1149</v>
      </c>
      <c r="E24" s="20">
        <v>200</v>
      </c>
      <c r="F24" s="20">
        <v>229800</v>
      </c>
      <c r="G24" s="23">
        <v>292.5</v>
      </c>
      <c r="H24" s="18">
        <f t="shared" si="0"/>
        <v>336082.5</v>
      </c>
    </row>
    <row r="25" spans="1:8" ht="52.5" customHeight="1" x14ac:dyDescent="0.25">
      <c r="A25" s="6">
        <v>21</v>
      </c>
      <c r="B25" s="8" t="s">
        <v>41</v>
      </c>
      <c r="C25" s="9" t="s">
        <v>21</v>
      </c>
      <c r="D25" s="19">
        <v>970</v>
      </c>
      <c r="E25" s="20">
        <v>150</v>
      </c>
      <c r="F25" s="20">
        <v>145500</v>
      </c>
      <c r="G25" s="23">
        <v>283.33</v>
      </c>
      <c r="H25" s="18">
        <f t="shared" si="0"/>
        <v>274830.09999999998</v>
      </c>
    </row>
    <row r="26" spans="1:8" ht="52.5" customHeight="1" x14ac:dyDescent="0.25">
      <c r="A26" s="7">
        <v>22</v>
      </c>
      <c r="B26" s="8" t="s">
        <v>42</v>
      </c>
      <c r="C26" s="9" t="s">
        <v>21</v>
      </c>
      <c r="D26" s="19">
        <v>929</v>
      </c>
      <c r="E26" s="20">
        <v>150</v>
      </c>
      <c r="F26" s="20">
        <v>139350</v>
      </c>
      <c r="G26" s="23">
        <v>243.33</v>
      </c>
      <c r="H26" s="18">
        <f t="shared" si="0"/>
        <v>226053.57</v>
      </c>
    </row>
    <row r="27" spans="1:8" ht="52.5" customHeight="1" x14ac:dyDescent="0.25">
      <c r="A27" s="6">
        <v>23</v>
      </c>
      <c r="B27" s="8" t="s">
        <v>43</v>
      </c>
      <c r="C27" s="9" t="s">
        <v>21</v>
      </c>
      <c r="D27" s="10">
        <v>1061</v>
      </c>
      <c r="E27" s="20">
        <v>150</v>
      </c>
      <c r="F27" s="20">
        <v>159150</v>
      </c>
      <c r="G27" s="23">
        <v>226.67</v>
      </c>
      <c r="H27" s="18">
        <f t="shared" si="0"/>
        <v>240496.87</v>
      </c>
    </row>
    <row r="28" spans="1:8" ht="52.5" customHeight="1" x14ac:dyDescent="0.25">
      <c r="A28" s="7">
        <v>24</v>
      </c>
      <c r="B28" s="8" t="s">
        <v>44</v>
      </c>
      <c r="C28" s="9" t="s">
        <v>21</v>
      </c>
      <c r="D28" s="19">
        <v>850</v>
      </c>
      <c r="E28" s="20">
        <v>450</v>
      </c>
      <c r="F28" s="20">
        <v>382500</v>
      </c>
      <c r="G28" s="23">
        <v>510</v>
      </c>
      <c r="H28" s="18">
        <f t="shared" si="0"/>
        <v>433500</v>
      </c>
    </row>
    <row r="29" spans="1:8" ht="52.5" customHeight="1" x14ac:dyDescent="0.25">
      <c r="A29" s="6">
        <v>25</v>
      </c>
      <c r="B29" s="8" t="s">
        <v>45</v>
      </c>
      <c r="C29" s="9" t="s">
        <v>21</v>
      </c>
      <c r="D29" s="19">
        <v>853</v>
      </c>
      <c r="E29" s="20">
        <v>375</v>
      </c>
      <c r="F29" s="20">
        <v>319875</v>
      </c>
      <c r="G29" s="23">
        <v>446.67</v>
      </c>
      <c r="H29" s="18">
        <f t="shared" si="0"/>
        <v>381009.51</v>
      </c>
    </row>
    <row r="30" spans="1:8" ht="52.5" customHeight="1" x14ac:dyDescent="0.25">
      <c r="A30" s="7">
        <v>26</v>
      </c>
      <c r="B30" s="8" t="s">
        <v>46</v>
      </c>
      <c r="C30" s="9" t="s">
        <v>21</v>
      </c>
      <c r="D30" s="19">
        <v>759</v>
      </c>
      <c r="E30" s="20">
        <v>450</v>
      </c>
      <c r="F30" s="20">
        <v>341550</v>
      </c>
      <c r="G30" s="23">
        <v>487.5</v>
      </c>
      <c r="H30" s="18">
        <f t="shared" si="0"/>
        <v>370012.5</v>
      </c>
    </row>
    <row r="31" spans="1:8" ht="52.5" customHeight="1" x14ac:dyDescent="0.25">
      <c r="A31" s="6">
        <v>27</v>
      </c>
      <c r="B31" s="8" t="s">
        <v>47</v>
      </c>
      <c r="C31" s="9" t="s">
        <v>21</v>
      </c>
      <c r="D31" s="19">
        <v>889</v>
      </c>
      <c r="E31" s="20">
        <v>349.4</v>
      </c>
      <c r="F31" s="20">
        <v>310616.59999999998</v>
      </c>
      <c r="G31" s="23">
        <v>428.13</v>
      </c>
      <c r="H31" s="18">
        <f t="shared" si="0"/>
        <v>380607.57</v>
      </c>
    </row>
    <row r="32" spans="1:8" ht="52.5" customHeight="1" x14ac:dyDescent="0.25">
      <c r="A32" s="7">
        <v>28</v>
      </c>
      <c r="B32" s="8" t="s">
        <v>48</v>
      </c>
      <c r="C32" s="24" t="s">
        <v>49</v>
      </c>
      <c r="D32" s="25">
        <v>1576</v>
      </c>
      <c r="E32" s="20">
        <v>100</v>
      </c>
      <c r="F32" s="20">
        <v>157600</v>
      </c>
      <c r="G32" s="23">
        <v>140</v>
      </c>
      <c r="H32" s="18">
        <f t="shared" si="0"/>
        <v>220640</v>
      </c>
    </row>
    <row r="33" spans="1:8" ht="52.5" customHeight="1" x14ac:dyDescent="0.25">
      <c r="A33" s="6">
        <v>29</v>
      </c>
      <c r="B33" s="8" t="s">
        <v>50</v>
      </c>
      <c r="C33" s="26" t="s">
        <v>49</v>
      </c>
      <c r="D33" s="19">
        <v>590</v>
      </c>
      <c r="E33" s="20">
        <v>150</v>
      </c>
      <c r="F33" s="20">
        <v>88500</v>
      </c>
      <c r="G33" s="23">
        <v>190</v>
      </c>
      <c r="H33" s="18">
        <f t="shared" si="0"/>
        <v>112100</v>
      </c>
    </row>
    <row r="34" spans="1:8" ht="52.5" customHeight="1" x14ac:dyDescent="0.25">
      <c r="A34" s="7">
        <v>30</v>
      </c>
      <c r="B34" s="8" t="s">
        <v>51</v>
      </c>
      <c r="C34" s="26" t="s">
        <v>49</v>
      </c>
      <c r="D34" s="10">
        <v>1294</v>
      </c>
      <c r="E34" s="20">
        <v>150</v>
      </c>
      <c r="F34" s="20">
        <v>194100</v>
      </c>
      <c r="G34" s="23">
        <v>196.67</v>
      </c>
      <c r="H34" s="18">
        <f t="shared" si="0"/>
        <v>254490.97999999998</v>
      </c>
    </row>
    <row r="35" spans="1:8" ht="52.5" customHeight="1" x14ac:dyDescent="0.25">
      <c r="A35" s="6">
        <v>31</v>
      </c>
      <c r="B35" s="8" t="s">
        <v>52</v>
      </c>
      <c r="C35" s="26" t="s">
        <v>49</v>
      </c>
      <c r="D35" s="19">
        <v>608</v>
      </c>
      <c r="E35" s="20">
        <v>350</v>
      </c>
      <c r="F35" s="20">
        <v>212800</v>
      </c>
      <c r="G35" s="23">
        <v>397.5</v>
      </c>
      <c r="H35" s="18">
        <f t="shared" si="0"/>
        <v>241680</v>
      </c>
    </row>
    <row r="36" spans="1:8" ht="52.5" customHeight="1" x14ac:dyDescent="0.25">
      <c r="A36" s="7">
        <v>32</v>
      </c>
      <c r="B36" s="8" t="s">
        <v>53</v>
      </c>
      <c r="C36" s="26" t="s">
        <v>49</v>
      </c>
      <c r="D36" s="19">
        <v>932</v>
      </c>
      <c r="E36" s="20">
        <v>200</v>
      </c>
      <c r="F36" s="20">
        <v>186400</v>
      </c>
      <c r="G36" s="23">
        <v>300</v>
      </c>
      <c r="H36" s="18">
        <f t="shared" si="0"/>
        <v>279600</v>
      </c>
    </row>
    <row r="37" spans="1:8" ht="52.5" customHeight="1" x14ac:dyDescent="0.25">
      <c r="A37" s="6">
        <v>33</v>
      </c>
      <c r="B37" s="8" t="s">
        <v>54</v>
      </c>
      <c r="C37" s="26" t="s">
        <v>49</v>
      </c>
      <c r="D37" s="19">
        <v>552</v>
      </c>
      <c r="E37" s="20">
        <v>300</v>
      </c>
      <c r="F37" s="20">
        <v>165600</v>
      </c>
      <c r="G37" s="23">
        <v>342.5</v>
      </c>
      <c r="H37" s="18">
        <f t="shared" si="0"/>
        <v>189060</v>
      </c>
    </row>
    <row r="38" spans="1:8" ht="34.5" customHeight="1" x14ac:dyDescent="0.25">
      <c r="A38" s="7">
        <v>34</v>
      </c>
      <c r="B38" s="8" t="s">
        <v>55</v>
      </c>
      <c r="C38" s="26" t="s">
        <v>49</v>
      </c>
      <c r="D38" s="10">
        <v>3570</v>
      </c>
      <c r="E38" s="20">
        <v>11.5</v>
      </c>
      <c r="F38" s="20">
        <v>41055</v>
      </c>
      <c r="G38" s="23">
        <v>14</v>
      </c>
      <c r="H38" s="18">
        <f t="shared" si="0"/>
        <v>49980</v>
      </c>
    </row>
    <row r="39" spans="1:8" ht="32.25" customHeight="1" x14ac:dyDescent="0.25">
      <c r="A39" s="6">
        <v>35</v>
      </c>
      <c r="B39" s="8" t="s">
        <v>56</v>
      </c>
      <c r="C39" s="26" t="s">
        <v>49</v>
      </c>
      <c r="D39" s="10">
        <v>3310</v>
      </c>
      <c r="E39" s="20">
        <v>17.5</v>
      </c>
      <c r="F39" s="20">
        <v>57925</v>
      </c>
      <c r="G39" s="23">
        <v>20.83</v>
      </c>
      <c r="H39" s="18">
        <f t="shared" si="0"/>
        <v>68947.299999999988</v>
      </c>
    </row>
    <row r="40" spans="1:8" ht="38.25" customHeight="1" x14ac:dyDescent="0.25">
      <c r="A40" s="7">
        <v>36</v>
      </c>
      <c r="B40" s="8" t="s">
        <v>57</v>
      </c>
      <c r="C40" s="26" t="s">
        <v>49</v>
      </c>
      <c r="D40" s="10">
        <v>1260</v>
      </c>
      <c r="E40" s="20">
        <v>18.5</v>
      </c>
      <c r="F40" s="20">
        <v>23310</v>
      </c>
      <c r="G40" s="23">
        <v>26.17</v>
      </c>
      <c r="H40" s="18">
        <f t="shared" si="0"/>
        <v>32974.200000000004</v>
      </c>
    </row>
    <row r="41" spans="1:8" ht="43.5" customHeight="1" x14ac:dyDescent="0.25">
      <c r="A41" s="6">
        <v>37</v>
      </c>
      <c r="B41" s="8" t="s">
        <v>58</v>
      </c>
      <c r="C41" s="26" t="s">
        <v>49</v>
      </c>
      <c r="D41" s="10">
        <v>1210</v>
      </c>
      <c r="E41" s="20">
        <v>25</v>
      </c>
      <c r="F41" s="20">
        <v>30250</v>
      </c>
      <c r="G41" s="23">
        <v>38.33</v>
      </c>
      <c r="H41" s="18">
        <f t="shared" si="0"/>
        <v>46379.299999999996</v>
      </c>
    </row>
    <row r="42" spans="1:8" ht="52.5" customHeight="1" x14ac:dyDescent="0.25">
      <c r="A42" s="7">
        <v>38</v>
      </c>
      <c r="B42" s="8" t="s">
        <v>59</v>
      </c>
      <c r="C42" s="26" t="s">
        <v>49</v>
      </c>
      <c r="D42" s="19">
        <v>960</v>
      </c>
      <c r="E42" s="20">
        <v>148.38999999999999</v>
      </c>
      <c r="F42" s="20">
        <v>142454.39999999999</v>
      </c>
      <c r="G42" s="23">
        <v>166.13</v>
      </c>
      <c r="H42" s="18">
        <f t="shared" si="0"/>
        <v>159484.79999999999</v>
      </c>
    </row>
    <row r="43" spans="1:8" ht="52.5" customHeight="1" x14ac:dyDescent="0.25">
      <c r="A43" s="6">
        <v>39</v>
      </c>
      <c r="B43" s="8" t="s">
        <v>60</v>
      </c>
      <c r="C43" s="27" t="s">
        <v>61</v>
      </c>
      <c r="D43" s="27">
        <v>463</v>
      </c>
      <c r="E43" s="20">
        <v>241.1</v>
      </c>
      <c r="F43" s="20">
        <v>111629.3</v>
      </c>
      <c r="G43" s="23">
        <v>307.02999999999997</v>
      </c>
      <c r="H43" s="18">
        <f t="shared" si="0"/>
        <v>142154.88999999998</v>
      </c>
    </row>
    <row r="44" spans="1:8" ht="52.5" customHeight="1" x14ac:dyDescent="0.25">
      <c r="A44" s="7">
        <v>40</v>
      </c>
      <c r="B44" s="8" t="s">
        <v>62</v>
      </c>
      <c r="C44" s="19" t="s">
        <v>61</v>
      </c>
      <c r="D44" s="19">
        <v>296</v>
      </c>
      <c r="E44" s="20">
        <v>140</v>
      </c>
      <c r="F44" s="20">
        <v>41440</v>
      </c>
      <c r="G44" s="23">
        <v>212.5</v>
      </c>
      <c r="H44" s="18">
        <f t="shared" si="0"/>
        <v>62900</v>
      </c>
    </row>
    <row r="45" spans="1:8" ht="52.5" customHeight="1" x14ac:dyDescent="0.25">
      <c r="A45" s="6">
        <v>41</v>
      </c>
      <c r="B45" s="8" t="s">
        <v>63</v>
      </c>
      <c r="C45" s="19" t="s">
        <v>61</v>
      </c>
      <c r="D45" s="19">
        <v>359</v>
      </c>
      <c r="E45" s="20">
        <v>100</v>
      </c>
      <c r="F45" s="20">
        <v>35900</v>
      </c>
      <c r="G45" s="23">
        <v>180</v>
      </c>
      <c r="H45" s="18">
        <f t="shared" si="0"/>
        <v>64620</v>
      </c>
    </row>
    <row r="46" spans="1:8" ht="52.5" customHeight="1" x14ac:dyDescent="0.25">
      <c r="A46" s="7">
        <v>42</v>
      </c>
      <c r="B46" s="8" t="s">
        <v>64</v>
      </c>
      <c r="C46" s="19" t="s">
        <v>16</v>
      </c>
      <c r="D46" s="10">
        <v>1710</v>
      </c>
      <c r="E46" s="20">
        <v>69.59</v>
      </c>
      <c r="F46" s="20">
        <v>118998.9</v>
      </c>
      <c r="G46" s="23">
        <v>83.2</v>
      </c>
      <c r="H46" s="18">
        <f t="shared" si="0"/>
        <v>142272</v>
      </c>
    </row>
    <row r="47" spans="1:8" ht="60" customHeight="1" x14ac:dyDescent="0.25">
      <c r="A47" s="6">
        <v>43</v>
      </c>
      <c r="B47" s="8" t="s">
        <v>65</v>
      </c>
      <c r="C47" s="26" t="s">
        <v>16</v>
      </c>
      <c r="D47" s="10">
        <v>1686</v>
      </c>
      <c r="E47" s="20">
        <v>2995.2</v>
      </c>
      <c r="F47" s="20">
        <v>5049907.2000000002</v>
      </c>
      <c r="G47" s="23">
        <v>3822.61</v>
      </c>
      <c r="H47" s="18">
        <f t="shared" si="0"/>
        <v>6444920.46</v>
      </c>
    </row>
    <row r="48" spans="1:8" ht="15" customHeight="1" x14ac:dyDescent="0.25">
      <c r="A48" s="29" t="s">
        <v>11</v>
      </c>
      <c r="B48" s="30"/>
      <c r="C48" s="30"/>
      <c r="D48" s="30"/>
      <c r="E48" s="30"/>
      <c r="F48" s="30"/>
      <c r="G48" s="31">
        <f>SUM(H5:H47)</f>
        <v>17574439.690000001</v>
      </c>
      <c r="H48" s="32"/>
    </row>
    <row r="50" spans="2:6" ht="30" customHeight="1" x14ac:dyDescent="0.25">
      <c r="B50" s="28" t="s">
        <v>71</v>
      </c>
      <c r="C50" s="28"/>
      <c r="D50" s="28"/>
      <c r="E50" s="28"/>
      <c r="F50" s="28"/>
    </row>
    <row r="51" spans="2:6" ht="29.25" customHeight="1" x14ac:dyDescent="0.25">
      <c r="B51" s="28" t="s">
        <v>72</v>
      </c>
      <c r="C51" s="28"/>
      <c r="D51" s="28"/>
      <c r="E51" s="28"/>
      <c r="F51" s="28"/>
    </row>
    <row r="52" spans="2:6" ht="30" customHeight="1" x14ac:dyDescent="0.25">
      <c r="B52" s="28" t="s">
        <v>73</v>
      </c>
      <c r="C52" s="28"/>
      <c r="D52" s="28"/>
      <c r="E52" s="28"/>
      <c r="F52" s="28"/>
    </row>
    <row r="53" spans="2:6" ht="34.5" customHeight="1" x14ac:dyDescent="0.25">
      <c r="B53" s="28" t="s">
        <v>74</v>
      </c>
      <c r="C53" s="28"/>
      <c r="D53" s="28"/>
      <c r="E53" s="28"/>
      <c r="F53" s="28"/>
    </row>
    <row r="54" spans="2:6" x14ac:dyDescent="0.25">
      <c r="B54" s="28"/>
      <c r="C54" s="28"/>
      <c r="D54" s="28"/>
      <c r="E54" s="28"/>
      <c r="F54" s="28"/>
    </row>
    <row r="56" spans="2:6" x14ac:dyDescent="0.25">
      <c r="B56" s="28"/>
      <c r="C56" s="28"/>
      <c r="D56" s="28"/>
      <c r="E56" s="28"/>
      <c r="F56" s="28"/>
    </row>
  </sheetData>
  <mergeCells count="16">
    <mergeCell ref="A1:H1"/>
    <mergeCell ref="A2:H2"/>
    <mergeCell ref="A3:A4"/>
    <mergeCell ref="B3:B4"/>
    <mergeCell ref="C3:C4"/>
    <mergeCell ref="D3:D4"/>
    <mergeCell ref="E3:F3"/>
    <mergeCell ref="G3:H3"/>
    <mergeCell ref="B54:F54"/>
    <mergeCell ref="B56:F56"/>
    <mergeCell ref="A48:F48"/>
    <mergeCell ref="G48:H48"/>
    <mergeCell ref="B50:F50"/>
    <mergeCell ref="B51:F51"/>
    <mergeCell ref="B52:F52"/>
    <mergeCell ref="B53:F53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opLeftCell="B46" zoomScaleNormal="100" workbookViewId="0">
      <selection activeCell="R45" sqref="R45"/>
    </sheetView>
  </sheetViews>
  <sheetFormatPr defaultRowHeight="15" x14ac:dyDescent="0.25"/>
  <cols>
    <col min="1" max="1" width="4.42578125" customWidth="1"/>
    <col min="2" max="2" width="52.28515625" customWidth="1"/>
    <col min="3" max="3" width="9.85546875" customWidth="1"/>
    <col min="4" max="4" width="9.42578125" customWidth="1"/>
    <col min="5" max="5" width="9.140625" customWidth="1"/>
    <col min="6" max="6" width="12.140625" customWidth="1"/>
    <col min="7" max="7" width="10.28515625" customWidth="1"/>
    <col min="8" max="9" width="9.85546875" customWidth="1"/>
    <col min="10" max="10" width="10.42578125" customWidth="1"/>
    <col min="11" max="11" width="10.28515625" customWidth="1"/>
    <col min="12" max="12" width="7.140625" customWidth="1"/>
    <col min="13" max="13" width="9.28515625" customWidth="1"/>
    <col min="14" max="14" width="10.140625" customWidth="1"/>
    <col min="15" max="15" width="10" customWidth="1"/>
    <col min="16" max="16" width="10.140625" customWidth="1"/>
    <col min="17" max="17" width="13.140625" customWidth="1"/>
  </cols>
  <sheetData>
    <row r="1" spans="1:17" ht="60" customHeight="1" x14ac:dyDescent="0.25">
      <c r="A1" s="33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4.75" customHeight="1" x14ac:dyDescent="0.25">
      <c r="A2" s="34" t="s">
        <v>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43.5" customHeight="1" x14ac:dyDescent="0.25">
      <c r="A3" s="35" t="s">
        <v>0</v>
      </c>
      <c r="B3" s="36" t="s">
        <v>9</v>
      </c>
      <c r="C3" s="36" t="s">
        <v>17</v>
      </c>
      <c r="D3" s="36" t="s">
        <v>1</v>
      </c>
      <c r="E3" s="38" t="s">
        <v>69</v>
      </c>
      <c r="F3" s="39"/>
      <c r="G3" s="45" t="s">
        <v>67</v>
      </c>
      <c r="H3" s="46"/>
      <c r="I3" s="46"/>
      <c r="J3" s="46"/>
      <c r="K3" s="42" t="s">
        <v>8</v>
      </c>
      <c r="L3" s="43"/>
      <c r="M3" s="43"/>
      <c r="N3" s="43"/>
      <c r="O3" s="44"/>
      <c r="P3" s="40" t="s">
        <v>15</v>
      </c>
      <c r="Q3" s="41"/>
    </row>
    <row r="4" spans="1:17" ht="63.75" customHeight="1" x14ac:dyDescent="0.25">
      <c r="A4" s="35"/>
      <c r="B4" s="37"/>
      <c r="C4" s="37"/>
      <c r="D4" s="37"/>
      <c r="E4" s="2" t="s">
        <v>12</v>
      </c>
      <c r="F4" s="2" t="s">
        <v>18</v>
      </c>
      <c r="G4" s="3" t="s">
        <v>2</v>
      </c>
      <c r="H4" s="3" t="s">
        <v>3</v>
      </c>
      <c r="I4" s="3" t="s">
        <v>4</v>
      </c>
      <c r="J4" s="3" t="s">
        <v>66</v>
      </c>
      <c r="K4" s="4" t="s">
        <v>5</v>
      </c>
      <c r="L4" s="4" t="s">
        <v>6</v>
      </c>
      <c r="M4" s="5" t="s">
        <v>7</v>
      </c>
      <c r="N4" s="4" t="s">
        <v>13</v>
      </c>
      <c r="O4" s="4" t="s">
        <v>14</v>
      </c>
      <c r="P4" s="3" t="s">
        <v>12</v>
      </c>
      <c r="Q4" s="3" t="s">
        <v>19</v>
      </c>
    </row>
    <row r="5" spans="1:17" ht="52.5" customHeight="1" x14ac:dyDescent="0.25">
      <c r="A5" s="6">
        <v>1</v>
      </c>
      <c r="B5" s="8" t="s">
        <v>20</v>
      </c>
      <c r="C5" s="9" t="s">
        <v>21</v>
      </c>
      <c r="D5" s="10">
        <v>1094</v>
      </c>
      <c r="E5" s="11">
        <v>500</v>
      </c>
      <c r="F5" s="11">
        <v>547000</v>
      </c>
      <c r="G5" s="12">
        <v>500</v>
      </c>
      <c r="H5" s="13"/>
      <c r="I5" s="13">
        <v>600</v>
      </c>
      <c r="J5" s="13">
        <v>650</v>
      </c>
      <c r="K5" s="14">
        <f>AVERAGE(G5,H5,J5,I5)</f>
        <v>583.33333333333337</v>
      </c>
      <c r="L5" s="15">
        <f>STDEV(G5,H5,I5,J5)</f>
        <v>76.376261582597209</v>
      </c>
      <c r="M5" s="16">
        <f>L5/K5</f>
        <v>0.1309307341415952</v>
      </c>
      <c r="N5" s="17">
        <f>K5+L5</f>
        <v>659.70959491593055</v>
      </c>
      <c r="O5" s="17">
        <f>K5-L5</f>
        <v>506.95707175073619</v>
      </c>
      <c r="P5" s="18">
        <v>583.33000000000004</v>
      </c>
      <c r="Q5" s="18">
        <f t="shared" ref="Q5:Q47" si="0">P5*D5</f>
        <v>638163.02</v>
      </c>
    </row>
    <row r="6" spans="1:17" ht="57" customHeight="1" x14ac:dyDescent="0.25">
      <c r="A6" s="7">
        <v>2</v>
      </c>
      <c r="B6" s="8" t="s">
        <v>22</v>
      </c>
      <c r="C6" s="9" t="s">
        <v>21</v>
      </c>
      <c r="D6" s="19">
        <v>421</v>
      </c>
      <c r="E6" s="20">
        <v>600</v>
      </c>
      <c r="F6" s="20">
        <v>252600</v>
      </c>
      <c r="G6" s="21">
        <v>600</v>
      </c>
      <c r="H6" s="21">
        <v>600</v>
      </c>
      <c r="I6" s="22">
        <v>710</v>
      </c>
      <c r="J6" s="22">
        <v>710</v>
      </c>
      <c r="K6" s="14">
        <f t="shared" ref="K6:K47" si="1">AVERAGE(G6,H6,J6,I6)</f>
        <v>655</v>
      </c>
      <c r="L6" s="15">
        <f t="shared" ref="L6:L47" si="2">STDEV(G6,H6,I6,J6)</f>
        <v>63.508529610858837</v>
      </c>
      <c r="M6" s="16">
        <f t="shared" ref="M6:M47" si="3">L6/K6</f>
        <v>9.6959587192150892E-2</v>
      </c>
      <c r="N6" s="17">
        <f t="shared" ref="N6:N47" si="4">K6+L6</f>
        <v>718.50852961085889</v>
      </c>
      <c r="O6" s="17">
        <f t="shared" ref="O6:O47" si="5">K6-L6</f>
        <v>591.49147038914111</v>
      </c>
      <c r="P6" s="23">
        <v>655</v>
      </c>
      <c r="Q6" s="18">
        <f t="shared" si="0"/>
        <v>275755</v>
      </c>
    </row>
    <row r="7" spans="1:17" ht="58.5" customHeight="1" x14ac:dyDescent="0.25">
      <c r="A7" s="6">
        <v>3</v>
      </c>
      <c r="B7" s="8" t="s">
        <v>23</v>
      </c>
      <c r="C7" s="9" t="s">
        <v>21</v>
      </c>
      <c r="D7" s="19">
        <v>636</v>
      </c>
      <c r="E7" s="20">
        <v>800</v>
      </c>
      <c r="F7" s="20">
        <v>508800</v>
      </c>
      <c r="G7" s="21">
        <v>800</v>
      </c>
      <c r="H7" s="22"/>
      <c r="I7" s="22">
        <v>890</v>
      </c>
      <c r="J7" s="22">
        <v>920</v>
      </c>
      <c r="K7" s="14">
        <f t="shared" si="1"/>
        <v>870</v>
      </c>
      <c r="L7" s="15">
        <f t="shared" si="2"/>
        <v>62.44997998398398</v>
      </c>
      <c r="M7" s="16">
        <f t="shared" si="3"/>
        <v>7.1781586188487331E-2</v>
      </c>
      <c r="N7" s="17">
        <f t="shared" si="4"/>
        <v>932.44997998398401</v>
      </c>
      <c r="O7" s="17">
        <f t="shared" si="5"/>
        <v>807.55002001601599</v>
      </c>
      <c r="P7" s="23">
        <v>870</v>
      </c>
      <c r="Q7" s="18">
        <f t="shared" si="0"/>
        <v>553320</v>
      </c>
    </row>
    <row r="8" spans="1:17" ht="52.5" customHeight="1" x14ac:dyDescent="0.25">
      <c r="A8" s="7">
        <v>4</v>
      </c>
      <c r="B8" s="8" t="s">
        <v>24</v>
      </c>
      <c r="C8" s="9" t="s">
        <v>21</v>
      </c>
      <c r="D8" s="10">
        <v>1074</v>
      </c>
      <c r="E8" s="20">
        <v>650</v>
      </c>
      <c r="F8" s="20">
        <v>698100</v>
      </c>
      <c r="G8" s="21">
        <v>650</v>
      </c>
      <c r="H8" s="21">
        <v>650</v>
      </c>
      <c r="I8" s="22">
        <v>699.9</v>
      </c>
      <c r="J8" s="22">
        <v>760</v>
      </c>
      <c r="K8" s="14">
        <f t="shared" si="1"/>
        <v>689.97500000000002</v>
      </c>
      <c r="L8" s="15">
        <f t="shared" si="2"/>
        <v>52.274938227286952</v>
      </c>
      <c r="M8" s="16">
        <f t="shared" si="3"/>
        <v>7.5763525094803358E-2</v>
      </c>
      <c r="N8" s="17">
        <f t="shared" si="4"/>
        <v>742.24993822728698</v>
      </c>
      <c r="O8" s="17">
        <f t="shared" si="5"/>
        <v>637.70006177271307</v>
      </c>
      <c r="P8" s="23">
        <v>689.98</v>
      </c>
      <c r="Q8" s="18">
        <f t="shared" si="0"/>
        <v>741038.52</v>
      </c>
    </row>
    <row r="9" spans="1:17" ht="52.5" customHeight="1" x14ac:dyDescent="0.25">
      <c r="A9" s="6">
        <v>5</v>
      </c>
      <c r="B9" s="8" t="s">
        <v>25</v>
      </c>
      <c r="C9" s="9" t="s">
        <v>21</v>
      </c>
      <c r="D9" s="19">
        <v>560</v>
      </c>
      <c r="E9" s="20">
        <v>850</v>
      </c>
      <c r="F9" s="20">
        <v>476000</v>
      </c>
      <c r="G9" s="21">
        <v>850</v>
      </c>
      <c r="H9" s="22"/>
      <c r="I9" s="22">
        <v>940</v>
      </c>
      <c r="J9" s="22">
        <v>980</v>
      </c>
      <c r="K9" s="14">
        <f t="shared" si="1"/>
        <v>923.33333333333337</v>
      </c>
      <c r="L9" s="15">
        <f t="shared" si="2"/>
        <v>66.583281184793933</v>
      </c>
      <c r="M9" s="16">
        <f t="shared" si="3"/>
        <v>7.2111856878838185E-2</v>
      </c>
      <c r="N9" s="17">
        <f t="shared" si="4"/>
        <v>989.91661451812729</v>
      </c>
      <c r="O9" s="17">
        <f t="shared" si="5"/>
        <v>856.75005214853945</v>
      </c>
      <c r="P9" s="23">
        <v>923.33</v>
      </c>
      <c r="Q9" s="18">
        <f t="shared" si="0"/>
        <v>517064.80000000005</v>
      </c>
    </row>
    <row r="10" spans="1:17" ht="57" customHeight="1" x14ac:dyDescent="0.25">
      <c r="A10" s="7">
        <v>6</v>
      </c>
      <c r="B10" s="8" t="s">
        <v>26</v>
      </c>
      <c r="C10" s="9" t="s">
        <v>21</v>
      </c>
      <c r="D10" s="19">
        <v>348</v>
      </c>
      <c r="E10" s="20">
        <v>550</v>
      </c>
      <c r="F10" s="20">
        <v>191400</v>
      </c>
      <c r="G10" s="21">
        <v>550</v>
      </c>
      <c r="H10" s="21">
        <v>550</v>
      </c>
      <c r="I10" s="22">
        <v>610</v>
      </c>
      <c r="J10" s="22">
        <v>590</v>
      </c>
      <c r="K10" s="14">
        <f t="shared" si="1"/>
        <v>575</v>
      </c>
      <c r="L10" s="15">
        <f t="shared" si="2"/>
        <v>30</v>
      </c>
      <c r="M10" s="16">
        <f t="shared" si="3"/>
        <v>5.2173913043478258E-2</v>
      </c>
      <c r="N10" s="17">
        <f t="shared" si="4"/>
        <v>605</v>
      </c>
      <c r="O10" s="17">
        <f t="shared" si="5"/>
        <v>545</v>
      </c>
      <c r="P10" s="23">
        <v>575</v>
      </c>
      <c r="Q10" s="18">
        <f t="shared" si="0"/>
        <v>200100</v>
      </c>
    </row>
    <row r="11" spans="1:17" ht="57" customHeight="1" x14ac:dyDescent="0.25">
      <c r="A11" s="6">
        <v>7</v>
      </c>
      <c r="B11" s="8" t="s">
        <v>27</v>
      </c>
      <c r="C11" s="9" t="s">
        <v>21</v>
      </c>
      <c r="D11" s="19">
        <v>260</v>
      </c>
      <c r="E11" s="20">
        <v>850</v>
      </c>
      <c r="F11" s="20">
        <v>221000</v>
      </c>
      <c r="G11" s="21">
        <v>850</v>
      </c>
      <c r="H11" s="22"/>
      <c r="I11" s="22">
        <v>910</v>
      </c>
      <c r="J11" s="22">
        <v>900</v>
      </c>
      <c r="K11" s="14">
        <f t="shared" si="1"/>
        <v>886.66666666666663</v>
      </c>
      <c r="L11" s="15">
        <f t="shared" si="2"/>
        <v>32.145502536643185</v>
      </c>
      <c r="M11" s="16">
        <f t="shared" si="3"/>
        <v>3.625432616914645E-2</v>
      </c>
      <c r="N11" s="17">
        <f t="shared" si="4"/>
        <v>918.81216920330985</v>
      </c>
      <c r="O11" s="17">
        <f t="shared" si="5"/>
        <v>854.52116413002341</v>
      </c>
      <c r="P11" s="23">
        <v>886.67</v>
      </c>
      <c r="Q11" s="18">
        <f t="shared" si="0"/>
        <v>230534.19999999998</v>
      </c>
    </row>
    <row r="12" spans="1:17" ht="52.5" customHeight="1" x14ac:dyDescent="0.25">
      <c r="A12" s="7">
        <v>8</v>
      </c>
      <c r="B12" s="8" t="s">
        <v>28</v>
      </c>
      <c r="C12" s="9" t="s">
        <v>21</v>
      </c>
      <c r="D12" s="19">
        <v>748</v>
      </c>
      <c r="E12" s="20">
        <v>250</v>
      </c>
      <c r="F12" s="20">
        <v>187000</v>
      </c>
      <c r="G12" s="21">
        <v>250</v>
      </c>
      <c r="H12" s="21">
        <v>250</v>
      </c>
      <c r="I12" s="22">
        <v>308</v>
      </c>
      <c r="J12" s="22">
        <v>350</v>
      </c>
      <c r="K12" s="14">
        <f t="shared" si="1"/>
        <v>289.5</v>
      </c>
      <c r="L12" s="15">
        <f t="shared" si="2"/>
        <v>48.727131388307001</v>
      </c>
      <c r="M12" s="16">
        <f t="shared" si="3"/>
        <v>0.16831478890606907</v>
      </c>
      <c r="N12" s="17">
        <f t="shared" si="4"/>
        <v>338.22713138830699</v>
      </c>
      <c r="O12" s="17">
        <f t="shared" si="5"/>
        <v>240.77286861169301</v>
      </c>
      <c r="P12" s="23">
        <v>289.5</v>
      </c>
      <c r="Q12" s="18">
        <f t="shared" si="0"/>
        <v>216546</v>
      </c>
    </row>
    <row r="13" spans="1:17" ht="57" customHeight="1" x14ac:dyDescent="0.25">
      <c r="A13" s="6">
        <v>9</v>
      </c>
      <c r="B13" s="8" t="s">
        <v>29</v>
      </c>
      <c r="C13" s="9" t="s">
        <v>21</v>
      </c>
      <c r="D13" s="19">
        <v>332</v>
      </c>
      <c r="E13" s="20">
        <v>650</v>
      </c>
      <c r="F13" s="20">
        <v>215800</v>
      </c>
      <c r="G13" s="21">
        <v>650</v>
      </c>
      <c r="H13" s="22"/>
      <c r="I13" s="22">
        <v>690</v>
      </c>
      <c r="J13" s="22">
        <v>710</v>
      </c>
      <c r="K13" s="14">
        <f t="shared" si="1"/>
        <v>683.33333333333337</v>
      </c>
      <c r="L13" s="15">
        <f t="shared" si="2"/>
        <v>30.550504633038933</v>
      </c>
      <c r="M13" s="16">
        <f t="shared" si="3"/>
        <v>4.4708055560544781E-2</v>
      </c>
      <c r="N13" s="17">
        <f t="shared" si="4"/>
        <v>713.88383796637231</v>
      </c>
      <c r="O13" s="17">
        <f t="shared" si="5"/>
        <v>652.78282870029443</v>
      </c>
      <c r="P13" s="23">
        <v>683.33</v>
      </c>
      <c r="Q13" s="18">
        <f t="shared" si="0"/>
        <v>226865.56000000003</v>
      </c>
    </row>
    <row r="14" spans="1:17" ht="52.5" customHeight="1" x14ac:dyDescent="0.25">
      <c r="A14" s="7">
        <v>10</v>
      </c>
      <c r="B14" s="8" t="s">
        <v>30</v>
      </c>
      <c r="C14" s="9" t="s">
        <v>21</v>
      </c>
      <c r="D14" s="19">
        <v>655</v>
      </c>
      <c r="E14" s="20">
        <v>450</v>
      </c>
      <c r="F14" s="20">
        <v>294750</v>
      </c>
      <c r="G14" s="21">
        <v>450</v>
      </c>
      <c r="H14" s="21">
        <v>450</v>
      </c>
      <c r="I14" s="22">
        <v>520</v>
      </c>
      <c r="J14" s="22">
        <v>540</v>
      </c>
      <c r="K14" s="14">
        <f t="shared" si="1"/>
        <v>490</v>
      </c>
      <c r="L14" s="15">
        <f t="shared" si="2"/>
        <v>46.904157598234299</v>
      </c>
      <c r="M14" s="16">
        <f t="shared" si="3"/>
        <v>9.5722770608641428E-2</v>
      </c>
      <c r="N14" s="17">
        <f t="shared" si="4"/>
        <v>536.90415759823429</v>
      </c>
      <c r="O14" s="17">
        <f t="shared" si="5"/>
        <v>443.09584240176571</v>
      </c>
      <c r="P14" s="23">
        <v>490</v>
      </c>
      <c r="Q14" s="18">
        <f t="shared" si="0"/>
        <v>320950</v>
      </c>
    </row>
    <row r="15" spans="1:17" ht="52.5" customHeight="1" x14ac:dyDescent="0.25">
      <c r="A15" s="6">
        <v>11</v>
      </c>
      <c r="B15" s="8" t="s">
        <v>31</v>
      </c>
      <c r="C15" s="9" t="s">
        <v>21</v>
      </c>
      <c r="D15" s="19">
        <v>531</v>
      </c>
      <c r="E15" s="20">
        <v>500</v>
      </c>
      <c r="F15" s="20">
        <v>265500</v>
      </c>
      <c r="G15" s="21">
        <v>500</v>
      </c>
      <c r="H15" s="21">
        <v>500</v>
      </c>
      <c r="I15" s="22">
        <v>540</v>
      </c>
      <c r="J15" s="22">
        <v>590</v>
      </c>
      <c r="K15" s="14">
        <f t="shared" si="1"/>
        <v>532.5</v>
      </c>
      <c r="L15" s="15">
        <f t="shared" si="2"/>
        <v>42.720018726587654</v>
      </c>
      <c r="M15" s="16">
        <f t="shared" si="3"/>
        <v>8.0225387279976815E-2</v>
      </c>
      <c r="N15" s="17">
        <f t="shared" si="4"/>
        <v>575.22001872658768</v>
      </c>
      <c r="O15" s="17">
        <f t="shared" si="5"/>
        <v>489.77998127341232</v>
      </c>
      <c r="P15" s="23">
        <v>532.5</v>
      </c>
      <c r="Q15" s="18">
        <f t="shared" si="0"/>
        <v>282757.5</v>
      </c>
    </row>
    <row r="16" spans="1:17" ht="52.5" customHeight="1" x14ac:dyDescent="0.25">
      <c r="A16" s="7">
        <v>12</v>
      </c>
      <c r="B16" s="8" t="s">
        <v>32</v>
      </c>
      <c r="C16" s="9" t="s">
        <v>21</v>
      </c>
      <c r="D16" s="19">
        <v>764</v>
      </c>
      <c r="E16" s="20">
        <v>400</v>
      </c>
      <c r="F16" s="20">
        <v>305600</v>
      </c>
      <c r="G16" s="21">
        <v>400</v>
      </c>
      <c r="H16" s="22"/>
      <c r="I16" s="22">
        <v>515</v>
      </c>
      <c r="J16" s="22">
        <v>490</v>
      </c>
      <c r="K16" s="14">
        <f t="shared" si="1"/>
        <v>468.33333333333331</v>
      </c>
      <c r="L16" s="15">
        <f t="shared" si="2"/>
        <v>60.484157705413359</v>
      </c>
      <c r="M16" s="16">
        <f t="shared" si="3"/>
        <v>0.12914766769839153</v>
      </c>
      <c r="N16" s="17">
        <f t="shared" si="4"/>
        <v>528.81749103874665</v>
      </c>
      <c r="O16" s="17">
        <f t="shared" si="5"/>
        <v>407.84917562791998</v>
      </c>
      <c r="P16" s="23">
        <v>468.33</v>
      </c>
      <c r="Q16" s="18">
        <f t="shared" si="0"/>
        <v>357804.12</v>
      </c>
    </row>
    <row r="17" spans="1:17" ht="52.5" customHeight="1" x14ac:dyDescent="0.25">
      <c r="A17" s="6">
        <v>13</v>
      </c>
      <c r="B17" s="8" t="s">
        <v>33</v>
      </c>
      <c r="C17" s="9" t="s">
        <v>21</v>
      </c>
      <c r="D17" s="19">
        <v>485</v>
      </c>
      <c r="E17" s="20">
        <v>600</v>
      </c>
      <c r="F17" s="20">
        <v>291000</v>
      </c>
      <c r="G17" s="21">
        <v>600</v>
      </c>
      <c r="H17" s="21">
        <v>600</v>
      </c>
      <c r="I17" s="22">
        <v>700</v>
      </c>
      <c r="J17" s="22">
        <v>705</v>
      </c>
      <c r="K17" s="14">
        <f t="shared" si="1"/>
        <v>651.25</v>
      </c>
      <c r="L17" s="15">
        <f t="shared" si="2"/>
        <v>59.213596411635059</v>
      </c>
      <c r="M17" s="16">
        <f t="shared" si="3"/>
        <v>9.092298873187725E-2</v>
      </c>
      <c r="N17" s="17">
        <f t="shared" si="4"/>
        <v>710.46359641163508</v>
      </c>
      <c r="O17" s="17">
        <f t="shared" si="5"/>
        <v>592.03640358836492</v>
      </c>
      <c r="P17" s="23">
        <v>651.25</v>
      </c>
      <c r="Q17" s="18">
        <f t="shared" si="0"/>
        <v>315856.25</v>
      </c>
    </row>
    <row r="18" spans="1:17" ht="52.5" customHeight="1" x14ac:dyDescent="0.25">
      <c r="A18" s="7">
        <v>14</v>
      </c>
      <c r="B18" s="8" t="s">
        <v>34</v>
      </c>
      <c r="C18" s="9" t="s">
        <v>21</v>
      </c>
      <c r="D18" s="19">
        <v>548</v>
      </c>
      <c r="E18" s="20">
        <v>600</v>
      </c>
      <c r="F18" s="20">
        <v>328800</v>
      </c>
      <c r="G18" s="21">
        <v>600</v>
      </c>
      <c r="H18" s="21">
        <v>600</v>
      </c>
      <c r="I18" s="22">
        <v>690</v>
      </c>
      <c r="J18" s="22">
        <v>700</v>
      </c>
      <c r="K18" s="14">
        <f t="shared" si="1"/>
        <v>647.5</v>
      </c>
      <c r="L18" s="15">
        <f t="shared" si="2"/>
        <v>55</v>
      </c>
      <c r="M18" s="16">
        <f t="shared" si="3"/>
        <v>8.4942084942084939E-2</v>
      </c>
      <c r="N18" s="17">
        <f t="shared" si="4"/>
        <v>702.5</v>
      </c>
      <c r="O18" s="17">
        <f t="shared" si="5"/>
        <v>592.5</v>
      </c>
      <c r="P18" s="23">
        <v>647.5</v>
      </c>
      <c r="Q18" s="18">
        <f t="shared" si="0"/>
        <v>354830</v>
      </c>
    </row>
    <row r="19" spans="1:17" ht="52.5" customHeight="1" x14ac:dyDescent="0.25">
      <c r="A19" s="6">
        <v>15</v>
      </c>
      <c r="B19" s="8" t="s">
        <v>35</v>
      </c>
      <c r="C19" s="9" t="s">
        <v>21</v>
      </c>
      <c r="D19" s="19">
        <v>408</v>
      </c>
      <c r="E19" s="20">
        <v>499</v>
      </c>
      <c r="F19" s="20">
        <v>203592</v>
      </c>
      <c r="G19" s="21">
        <v>499</v>
      </c>
      <c r="H19" s="22"/>
      <c r="I19" s="22">
        <v>550</v>
      </c>
      <c r="J19" s="22">
        <v>520</v>
      </c>
      <c r="K19" s="14">
        <f t="shared" si="1"/>
        <v>523</v>
      </c>
      <c r="L19" s="15">
        <f t="shared" si="2"/>
        <v>25.632011235952593</v>
      </c>
      <c r="M19" s="16">
        <f t="shared" si="3"/>
        <v>4.9009581713102469E-2</v>
      </c>
      <c r="N19" s="17">
        <f t="shared" si="4"/>
        <v>548.63201123595263</v>
      </c>
      <c r="O19" s="17">
        <f t="shared" si="5"/>
        <v>497.36798876404742</v>
      </c>
      <c r="P19" s="23">
        <v>523</v>
      </c>
      <c r="Q19" s="18">
        <f t="shared" si="0"/>
        <v>213384</v>
      </c>
    </row>
    <row r="20" spans="1:17" ht="52.5" customHeight="1" x14ac:dyDescent="0.25">
      <c r="A20" s="7">
        <v>16</v>
      </c>
      <c r="B20" s="8" t="s">
        <v>36</v>
      </c>
      <c r="C20" s="9" t="s">
        <v>21</v>
      </c>
      <c r="D20" s="19">
        <v>522</v>
      </c>
      <c r="E20" s="20">
        <v>400</v>
      </c>
      <c r="F20" s="20">
        <v>208800</v>
      </c>
      <c r="G20" s="21">
        <v>400</v>
      </c>
      <c r="H20" s="22"/>
      <c r="I20" s="22">
        <v>500</v>
      </c>
      <c r="J20" s="22">
        <v>500</v>
      </c>
      <c r="K20" s="14">
        <f t="shared" si="1"/>
        <v>466.66666666666669</v>
      </c>
      <c r="L20" s="15">
        <f t="shared" si="2"/>
        <v>57.735026918962411</v>
      </c>
      <c r="M20" s="16">
        <f t="shared" si="3"/>
        <v>0.12371791482634802</v>
      </c>
      <c r="N20" s="17">
        <f t="shared" si="4"/>
        <v>524.40169358562912</v>
      </c>
      <c r="O20" s="17">
        <f t="shared" si="5"/>
        <v>408.93163974770425</v>
      </c>
      <c r="P20" s="23">
        <v>466.67</v>
      </c>
      <c r="Q20" s="18">
        <f t="shared" si="0"/>
        <v>243601.74000000002</v>
      </c>
    </row>
    <row r="21" spans="1:17" ht="52.5" customHeight="1" x14ac:dyDescent="0.25">
      <c r="A21" s="6">
        <v>17</v>
      </c>
      <c r="B21" s="8" t="s">
        <v>37</v>
      </c>
      <c r="C21" s="9" t="s">
        <v>21</v>
      </c>
      <c r="D21" s="19">
        <v>509</v>
      </c>
      <c r="E21" s="20">
        <v>500</v>
      </c>
      <c r="F21" s="20">
        <v>254500</v>
      </c>
      <c r="G21" s="21">
        <v>500</v>
      </c>
      <c r="H21" s="22"/>
      <c r="I21" s="22">
        <v>620</v>
      </c>
      <c r="J21" s="22">
        <v>570</v>
      </c>
      <c r="K21" s="14">
        <f t="shared" si="1"/>
        <v>563.33333333333337</v>
      </c>
      <c r="L21" s="15">
        <f t="shared" si="2"/>
        <v>60.277137733417085</v>
      </c>
      <c r="M21" s="16">
        <f t="shared" si="3"/>
        <v>0.10700083621316642</v>
      </c>
      <c r="N21" s="17">
        <f t="shared" si="4"/>
        <v>623.61047106675051</v>
      </c>
      <c r="O21" s="17">
        <f t="shared" si="5"/>
        <v>503.05619559991629</v>
      </c>
      <c r="P21" s="23">
        <v>563.33000000000004</v>
      </c>
      <c r="Q21" s="18">
        <f t="shared" si="0"/>
        <v>286734.97000000003</v>
      </c>
    </row>
    <row r="22" spans="1:17" ht="52.5" customHeight="1" x14ac:dyDescent="0.25">
      <c r="A22" s="7">
        <v>18</v>
      </c>
      <c r="B22" s="8" t="s">
        <v>38</v>
      </c>
      <c r="C22" s="9" t="s">
        <v>21</v>
      </c>
      <c r="D22" s="19">
        <v>640</v>
      </c>
      <c r="E22" s="20">
        <v>300</v>
      </c>
      <c r="F22" s="20">
        <v>192000</v>
      </c>
      <c r="G22" s="21">
        <v>300</v>
      </c>
      <c r="H22" s="22"/>
      <c r="I22" s="22">
        <v>405</v>
      </c>
      <c r="J22" s="22">
        <v>350</v>
      </c>
      <c r="K22" s="14">
        <f t="shared" si="1"/>
        <v>351.66666666666669</v>
      </c>
      <c r="L22" s="15">
        <f t="shared" si="2"/>
        <v>52.519837521962529</v>
      </c>
      <c r="M22" s="16">
        <f t="shared" si="3"/>
        <v>0.14934550954112566</v>
      </c>
      <c r="N22" s="17">
        <f t="shared" si="4"/>
        <v>404.18650418862921</v>
      </c>
      <c r="O22" s="17">
        <f t="shared" si="5"/>
        <v>299.14682914470416</v>
      </c>
      <c r="P22" s="23">
        <v>351.67</v>
      </c>
      <c r="Q22" s="18">
        <f t="shared" si="0"/>
        <v>225068.80000000002</v>
      </c>
    </row>
    <row r="23" spans="1:17" ht="52.5" customHeight="1" x14ac:dyDescent="0.25">
      <c r="A23" s="6">
        <v>19</v>
      </c>
      <c r="B23" s="8" t="s">
        <v>39</v>
      </c>
      <c r="C23" s="9" t="s">
        <v>21</v>
      </c>
      <c r="D23" s="19">
        <v>598</v>
      </c>
      <c r="E23" s="20">
        <v>300</v>
      </c>
      <c r="F23" s="20">
        <v>194400</v>
      </c>
      <c r="G23" s="21">
        <v>300</v>
      </c>
      <c r="H23" s="22"/>
      <c r="I23" s="22">
        <v>420</v>
      </c>
      <c r="J23" s="22">
        <v>380</v>
      </c>
      <c r="K23" s="14">
        <f t="shared" si="1"/>
        <v>366.66666666666669</v>
      </c>
      <c r="L23" s="15">
        <f t="shared" si="2"/>
        <v>61.101009266077945</v>
      </c>
      <c r="M23" s="16">
        <f t="shared" si="3"/>
        <v>0.16663911618021257</v>
      </c>
      <c r="N23" s="17">
        <f t="shared" si="4"/>
        <v>427.76767593274462</v>
      </c>
      <c r="O23" s="17">
        <f t="shared" si="5"/>
        <v>305.56565740058875</v>
      </c>
      <c r="P23" s="23">
        <v>366.67</v>
      </c>
      <c r="Q23" s="18">
        <f t="shared" si="0"/>
        <v>219268.66</v>
      </c>
    </row>
    <row r="24" spans="1:17" ht="52.5" customHeight="1" x14ac:dyDescent="0.25">
      <c r="A24" s="7">
        <v>20</v>
      </c>
      <c r="B24" s="8" t="s">
        <v>40</v>
      </c>
      <c r="C24" s="9" t="s">
        <v>21</v>
      </c>
      <c r="D24" s="10">
        <v>1149</v>
      </c>
      <c r="E24" s="20">
        <v>200</v>
      </c>
      <c r="F24" s="20">
        <v>229800</v>
      </c>
      <c r="G24" s="21">
        <v>200</v>
      </c>
      <c r="H24" s="21">
        <v>200</v>
      </c>
      <c r="I24" s="22">
        <v>410</v>
      </c>
      <c r="J24" s="22">
        <v>360</v>
      </c>
      <c r="K24" s="14">
        <f t="shared" si="1"/>
        <v>292.5</v>
      </c>
      <c r="L24" s="15">
        <f t="shared" si="2"/>
        <v>108.74281585465772</v>
      </c>
      <c r="M24" s="16">
        <f t="shared" si="3"/>
        <v>0.37177031061421445</v>
      </c>
      <c r="N24" s="17">
        <f t="shared" si="4"/>
        <v>401.24281585465769</v>
      </c>
      <c r="O24" s="17">
        <f t="shared" si="5"/>
        <v>183.75718414534228</v>
      </c>
      <c r="P24" s="23">
        <v>292.5</v>
      </c>
      <c r="Q24" s="18">
        <f t="shared" si="0"/>
        <v>336082.5</v>
      </c>
    </row>
    <row r="25" spans="1:17" ht="52.5" customHeight="1" x14ac:dyDescent="0.25">
      <c r="A25" s="6">
        <v>21</v>
      </c>
      <c r="B25" s="8" t="s">
        <v>41</v>
      </c>
      <c r="C25" s="9" t="s">
        <v>21</v>
      </c>
      <c r="D25" s="19">
        <v>970</v>
      </c>
      <c r="E25" s="20">
        <v>150</v>
      </c>
      <c r="F25" s="20">
        <v>145500</v>
      </c>
      <c r="G25" s="21">
        <v>150</v>
      </c>
      <c r="H25" s="22"/>
      <c r="I25" s="22">
        <v>380</v>
      </c>
      <c r="J25" s="22">
        <v>320</v>
      </c>
      <c r="K25" s="14">
        <f t="shared" si="1"/>
        <v>283.33333333333331</v>
      </c>
      <c r="L25" s="15">
        <f t="shared" si="2"/>
        <v>119.30353445448851</v>
      </c>
      <c r="M25" s="16">
        <f t="shared" si="3"/>
        <v>0.42107129807466537</v>
      </c>
      <c r="N25" s="17">
        <f t="shared" si="4"/>
        <v>402.63686778782181</v>
      </c>
      <c r="O25" s="17">
        <f t="shared" si="5"/>
        <v>164.02979887884482</v>
      </c>
      <c r="P25" s="23">
        <v>283.33</v>
      </c>
      <c r="Q25" s="18">
        <f t="shared" si="0"/>
        <v>274830.09999999998</v>
      </c>
    </row>
    <row r="26" spans="1:17" ht="52.5" customHeight="1" x14ac:dyDescent="0.25">
      <c r="A26" s="7">
        <v>22</v>
      </c>
      <c r="B26" s="8" t="s">
        <v>42</v>
      </c>
      <c r="C26" s="9" t="s">
        <v>21</v>
      </c>
      <c r="D26" s="19">
        <v>929</v>
      </c>
      <c r="E26" s="20">
        <v>150</v>
      </c>
      <c r="F26" s="20">
        <v>139350</v>
      </c>
      <c r="G26" s="21">
        <v>150</v>
      </c>
      <c r="H26" s="22"/>
      <c r="I26" s="22">
        <v>350</v>
      </c>
      <c r="J26" s="22">
        <v>230</v>
      </c>
      <c r="K26" s="14">
        <f t="shared" si="1"/>
        <v>243.33333333333334</v>
      </c>
      <c r="L26" s="15">
        <f t="shared" si="2"/>
        <v>100.66445913694331</v>
      </c>
      <c r="M26" s="16">
        <f t="shared" si="3"/>
        <v>0.41368955809702729</v>
      </c>
      <c r="N26" s="17">
        <f t="shared" si="4"/>
        <v>343.99779247027664</v>
      </c>
      <c r="O26" s="17">
        <f t="shared" si="5"/>
        <v>142.66887419639005</v>
      </c>
      <c r="P26" s="23">
        <v>243.33</v>
      </c>
      <c r="Q26" s="18">
        <f t="shared" si="0"/>
        <v>226053.57</v>
      </c>
    </row>
    <row r="27" spans="1:17" ht="52.5" customHeight="1" x14ac:dyDescent="0.25">
      <c r="A27" s="6">
        <v>23</v>
      </c>
      <c r="B27" s="8" t="s">
        <v>43</v>
      </c>
      <c r="C27" s="9" t="s">
        <v>21</v>
      </c>
      <c r="D27" s="10">
        <v>1061</v>
      </c>
      <c r="E27" s="20">
        <v>150</v>
      </c>
      <c r="F27" s="20">
        <v>159150</v>
      </c>
      <c r="G27" s="21">
        <v>150</v>
      </c>
      <c r="H27" s="22"/>
      <c r="I27" s="22">
        <v>280</v>
      </c>
      <c r="J27" s="22">
        <v>250</v>
      </c>
      <c r="K27" s="14">
        <f t="shared" si="1"/>
        <v>226.66666666666666</v>
      </c>
      <c r="L27" s="15">
        <f t="shared" si="2"/>
        <v>68.068592855540416</v>
      </c>
      <c r="M27" s="16">
        <f t="shared" si="3"/>
        <v>0.30030261553914889</v>
      </c>
      <c r="N27" s="17">
        <f t="shared" si="4"/>
        <v>294.73525952220706</v>
      </c>
      <c r="O27" s="17">
        <f t="shared" si="5"/>
        <v>158.59807381112626</v>
      </c>
      <c r="P27" s="23">
        <v>226.67</v>
      </c>
      <c r="Q27" s="18">
        <f t="shared" si="0"/>
        <v>240496.87</v>
      </c>
    </row>
    <row r="28" spans="1:17" ht="52.5" customHeight="1" x14ac:dyDescent="0.25">
      <c r="A28" s="7">
        <v>24</v>
      </c>
      <c r="B28" s="8" t="s">
        <v>44</v>
      </c>
      <c r="C28" s="9" t="s">
        <v>21</v>
      </c>
      <c r="D28" s="19">
        <v>850</v>
      </c>
      <c r="E28" s="20">
        <v>450</v>
      </c>
      <c r="F28" s="20">
        <v>382500</v>
      </c>
      <c r="G28" s="21">
        <v>450</v>
      </c>
      <c r="H28" s="21">
        <v>450</v>
      </c>
      <c r="I28" s="22">
        <v>580</v>
      </c>
      <c r="J28" s="22">
        <v>560</v>
      </c>
      <c r="K28" s="14">
        <f t="shared" si="1"/>
        <v>510</v>
      </c>
      <c r="L28" s="15">
        <f t="shared" si="2"/>
        <v>69.761498454854504</v>
      </c>
      <c r="M28" s="16">
        <f t="shared" si="3"/>
        <v>0.13678725187226373</v>
      </c>
      <c r="N28" s="17">
        <f t="shared" si="4"/>
        <v>579.76149845485452</v>
      </c>
      <c r="O28" s="17">
        <f t="shared" si="5"/>
        <v>440.23850154514548</v>
      </c>
      <c r="P28" s="23">
        <v>510</v>
      </c>
      <c r="Q28" s="18">
        <f t="shared" si="0"/>
        <v>433500</v>
      </c>
    </row>
    <row r="29" spans="1:17" ht="52.5" customHeight="1" x14ac:dyDescent="0.25">
      <c r="A29" s="6">
        <v>25</v>
      </c>
      <c r="B29" s="8" t="s">
        <v>45</v>
      </c>
      <c r="C29" s="9" t="s">
        <v>21</v>
      </c>
      <c r="D29" s="19">
        <v>853</v>
      </c>
      <c r="E29" s="20">
        <v>375</v>
      </c>
      <c r="F29" s="20">
        <v>319875</v>
      </c>
      <c r="G29" s="21">
        <v>375</v>
      </c>
      <c r="H29" s="22"/>
      <c r="I29" s="22">
        <v>500</v>
      </c>
      <c r="J29" s="22">
        <v>465</v>
      </c>
      <c r="K29" s="14">
        <f t="shared" si="1"/>
        <v>446.66666666666669</v>
      </c>
      <c r="L29" s="15">
        <f t="shared" si="2"/>
        <v>64.485140407176857</v>
      </c>
      <c r="M29" s="16">
        <f t="shared" si="3"/>
        <v>0.14436971732950041</v>
      </c>
      <c r="N29" s="17">
        <f t="shared" si="4"/>
        <v>511.15180707384354</v>
      </c>
      <c r="O29" s="17">
        <f t="shared" si="5"/>
        <v>382.18152625948983</v>
      </c>
      <c r="P29" s="23">
        <v>446.67</v>
      </c>
      <c r="Q29" s="18">
        <f t="shared" si="0"/>
        <v>381009.51</v>
      </c>
    </row>
    <row r="30" spans="1:17" ht="52.5" customHeight="1" x14ac:dyDescent="0.25">
      <c r="A30" s="7">
        <v>26</v>
      </c>
      <c r="B30" s="8" t="s">
        <v>46</v>
      </c>
      <c r="C30" s="9" t="s">
        <v>21</v>
      </c>
      <c r="D30" s="19">
        <v>759</v>
      </c>
      <c r="E30" s="20">
        <v>450</v>
      </c>
      <c r="F30" s="20">
        <v>341550</v>
      </c>
      <c r="G30" s="21">
        <v>450</v>
      </c>
      <c r="H30" s="21">
        <v>450</v>
      </c>
      <c r="I30" s="22">
        <v>490</v>
      </c>
      <c r="J30" s="22">
        <v>560</v>
      </c>
      <c r="K30" s="14">
        <f t="shared" si="1"/>
        <v>487.5</v>
      </c>
      <c r="L30" s="15">
        <f t="shared" si="2"/>
        <v>51.881274720911264</v>
      </c>
      <c r="M30" s="16">
        <f t="shared" si="3"/>
        <v>0.10642312763263849</v>
      </c>
      <c r="N30" s="17">
        <f t="shared" si="4"/>
        <v>539.38127472091128</v>
      </c>
      <c r="O30" s="17">
        <f t="shared" si="5"/>
        <v>435.61872527908872</v>
      </c>
      <c r="P30" s="23">
        <v>487.5</v>
      </c>
      <c r="Q30" s="18">
        <f t="shared" si="0"/>
        <v>370012.5</v>
      </c>
    </row>
    <row r="31" spans="1:17" ht="52.5" customHeight="1" x14ac:dyDescent="0.25">
      <c r="A31" s="6">
        <v>27</v>
      </c>
      <c r="B31" s="8" t="s">
        <v>47</v>
      </c>
      <c r="C31" s="9" t="s">
        <v>21</v>
      </c>
      <c r="D31" s="19">
        <v>889</v>
      </c>
      <c r="E31" s="20">
        <v>349.4</v>
      </c>
      <c r="F31" s="20">
        <v>310616.59999999998</v>
      </c>
      <c r="G31" s="21">
        <v>349.4</v>
      </c>
      <c r="H31" s="22"/>
      <c r="I31" s="22">
        <v>510</v>
      </c>
      <c r="J31" s="22">
        <v>425</v>
      </c>
      <c r="K31" s="14">
        <f t="shared" si="1"/>
        <v>428.13333333333338</v>
      </c>
      <c r="L31" s="15">
        <f t="shared" si="2"/>
        <v>80.345835818250407</v>
      </c>
      <c r="M31" s="16">
        <f t="shared" si="3"/>
        <v>0.18766545270534973</v>
      </c>
      <c r="N31" s="17">
        <f t="shared" si="4"/>
        <v>508.47916915158379</v>
      </c>
      <c r="O31" s="17">
        <f t="shared" si="5"/>
        <v>347.78749751508298</v>
      </c>
      <c r="P31" s="23">
        <v>428.13</v>
      </c>
      <c r="Q31" s="18">
        <f t="shared" si="0"/>
        <v>380607.57</v>
      </c>
    </row>
    <row r="32" spans="1:17" ht="52.5" customHeight="1" x14ac:dyDescent="0.25">
      <c r="A32" s="7">
        <v>28</v>
      </c>
      <c r="B32" s="8" t="s">
        <v>48</v>
      </c>
      <c r="C32" s="24" t="s">
        <v>49</v>
      </c>
      <c r="D32" s="25">
        <v>1576</v>
      </c>
      <c r="E32" s="20">
        <v>100</v>
      </c>
      <c r="F32" s="20">
        <v>157600</v>
      </c>
      <c r="G32" s="21">
        <v>100</v>
      </c>
      <c r="H32" s="21">
        <v>100</v>
      </c>
      <c r="I32" s="22">
        <v>190</v>
      </c>
      <c r="J32" s="22">
        <v>170</v>
      </c>
      <c r="K32" s="14">
        <f t="shared" si="1"/>
        <v>140</v>
      </c>
      <c r="L32" s="15">
        <f t="shared" si="2"/>
        <v>46.904157598234299</v>
      </c>
      <c r="M32" s="16">
        <f t="shared" si="3"/>
        <v>0.335029697130245</v>
      </c>
      <c r="N32" s="17">
        <f t="shared" si="4"/>
        <v>186.90415759823429</v>
      </c>
      <c r="O32" s="17">
        <f t="shared" si="5"/>
        <v>93.095842401765708</v>
      </c>
      <c r="P32" s="23">
        <v>140</v>
      </c>
      <c r="Q32" s="18">
        <f t="shared" si="0"/>
        <v>220640</v>
      </c>
    </row>
    <row r="33" spans="1:17" ht="52.5" customHeight="1" x14ac:dyDescent="0.25">
      <c r="A33" s="6">
        <v>29</v>
      </c>
      <c r="B33" s="8" t="s">
        <v>50</v>
      </c>
      <c r="C33" s="26" t="s">
        <v>49</v>
      </c>
      <c r="D33" s="19">
        <v>590</v>
      </c>
      <c r="E33" s="20">
        <v>150</v>
      </c>
      <c r="F33" s="20">
        <v>88500</v>
      </c>
      <c r="G33" s="21">
        <v>150</v>
      </c>
      <c r="H33" s="22"/>
      <c r="I33" s="22">
        <v>190</v>
      </c>
      <c r="J33" s="22">
        <v>230</v>
      </c>
      <c r="K33" s="14">
        <f t="shared" si="1"/>
        <v>190</v>
      </c>
      <c r="L33" s="15">
        <f t="shared" si="2"/>
        <v>40</v>
      </c>
      <c r="M33" s="16">
        <f t="shared" si="3"/>
        <v>0.21052631578947367</v>
      </c>
      <c r="N33" s="17">
        <f t="shared" si="4"/>
        <v>230</v>
      </c>
      <c r="O33" s="17">
        <f t="shared" si="5"/>
        <v>150</v>
      </c>
      <c r="P33" s="23">
        <v>190</v>
      </c>
      <c r="Q33" s="18">
        <f t="shared" si="0"/>
        <v>112100</v>
      </c>
    </row>
    <row r="34" spans="1:17" ht="52.5" customHeight="1" x14ac:dyDescent="0.25">
      <c r="A34" s="7">
        <v>30</v>
      </c>
      <c r="B34" s="8" t="s">
        <v>51</v>
      </c>
      <c r="C34" s="26" t="s">
        <v>49</v>
      </c>
      <c r="D34" s="10">
        <v>1294</v>
      </c>
      <c r="E34" s="20">
        <v>150</v>
      </c>
      <c r="F34" s="20">
        <v>194100</v>
      </c>
      <c r="G34" s="21">
        <v>150</v>
      </c>
      <c r="H34" s="22"/>
      <c r="I34" s="22">
        <v>200</v>
      </c>
      <c r="J34" s="22">
        <v>240</v>
      </c>
      <c r="K34" s="14">
        <f t="shared" si="1"/>
        <v>196.66666666666666</v>
      </c>
      <c r="L34" s="15">
        <f t="shared" si="2"/>
        <v>45.092497528228968</v>
      </c>
      <c r="M34" s="16">
        <f t="shared" si="3"/>
        <v>0.22928388573675748</v>
      </c>
      <c r="N34" s="17">
        <f t="shared" si="4"/>
        <v>241.75916419489562</v>
      </c>
      <c r="O34" s="17">
        <f t="shared" si="5"/>
        <v>151.5741691384377</v>
      </c>
      <c r="P34" s="23">
        <v>196.67</v>
      </c>
      <c r="Q34" s="18">
        <f t="shared" si="0"/>
        <v>254490.97999999998</v>
      </c>
    </row>
    <row r="35" spans="1:17" ht="52.5" customHeight="1" x14ac:dyDescent="0.25">
      <c r="A35" s="6">
        <v>31</v>
      </c>
      <c r="B35" s="8" t="s">
        <v>52</v>
      </c>
      <c r="C35" s="26" t="s">
        <v>49</v>
      </c>
      <c r="D35" s="19">
        <v>608</v>
      </c>
      <c r="E35" s="20">
        <v>350</v>
      </c>
      <c r="F35" s="20">
        <v>212800</v>
      </c>
      <c r="G35" s="21">
        <v>350</v>
      </c>
      <c r="H35" s="21">
        <v>350</v>
      </c>
      <c r="I35" s="22">
        <v>400</v>
      </c>
      <c r="J35" s="22">
        <v>490</v>
      </c>
      <c r="K35" s="14">
        <f t="shared" si="1"/>
        <v>397.5</v>
      </c>
      <c r="L35" s="15">
        <f t="shared" si="2"/>
        <v>66.017674401127863</v>
      </c>
      <c r="M35" s="16">
        <f t="shared" si="3"/>
        <v>0.16608219975126506</v>
      </c>
      <c r="N35" s="17">
        <f t="shared" si="4"/>
        <v>463.51767440112786</v>
      </c>
      <c r="O35" s="17">
        <f t="shared" si="5"/>
        <v>331.48232559887214</v>
      </c>
      <c r="P35" s="23">
        <v>397.5</v>
      </c>
      <c r="Q35" s="18">
        <f t="shared" si="0"/>
        <v>241680</v>
      </c>
    </row>
    <row r="36" spans="1:17" ht="52.5" customHeight="1" x14ac:dyDescent="0.25">
      <c r="A36" s="7">
        <v>32</v>
      </c>
      <c r="B36" s="8" t="s">
        <v>53</v>
      </c>
      <c r="C36" s="26" t="s">
        <v>49</v>
      </c>
      <c r="D36" s="19">
        <v>932</v>
      </c>
      <c r="E36" s="20">
        <v>200</v>
      </c>
      <c r="F36" s="20">
        <v>186400</v>
      </c>
      <c r="G36" s="21">
        <v>200</v>
      </c>
      <c r="H36" s="22"/>
      <c r="I36" s="22">
        <v>310</v>
      </c>
      <c r="J36" s="22">
        <v>390</v>
      </c>
      <c r="K36" s="14">
        <f t="shared" si="1"/>
        <v>300</v>
      </c>
      <c r="L36" s="15">
        <f t="shared" si="2"/>
        <v>95.393920141694565</v>
      </c>
      <c r="M36" s="16">
        <f t="shared" si="3"/>
        <v>0.31797973380564853</v>
      </c>
      <c r="N36" s="17">
        <f t="shared" si="4"/>
        <v>395.39392014169459</v>
      </c>
      <c r="O36" s="17">
        <f t="shared" si="5"/>
        <v>204.60607985830543</v>
      </c>
      <c r="P36" s="23">
        <v>300</v>
      </c>
      <c r="Q36" s="18">
        <f t="shared" si="0"/>
        <v>279600</v>
      </c>
    </row>
    <row r="37" spans="1:17" ht="52.5" customHeight="1" x14ac:dyDescent="0.25">
      <c r="A37" s="6">
        <v>33</v>
      </c>
      <c r="B37" s="8" t="s">
        <v>54</v>
      </c>
      <c r="C37" s="26" t="s">
        <v>49</v>
      </c>
      <c r="D37" s="19">
        <v>552</v>
      </c>
      <c r="E37" s="20">
        <v>300</v>
      </c>
      <c r="F37" s="20">
        <v>165600</v>
      </c>
      <c r="G37" s="21">
        <v>300</v>
      </c>
      <c r="H37" s="21">
        <v>300</v>
      </c>
      <c r="I37" s="22">
        <v>390</v>
      </c>
      <c r="J37" s="22">
        <v>380</v>
      </c>
      <c r="K37" s="14">
        <f t="shared" si="1"/>
        <v>342.5</v>
      </c>
      <c r="L37" s="15">
        <f t="shared" si="2"/>
        <v>49.244289008980523</v>
      </c>
      <c r="M37" s="16">
        <f t="shared" si="3"/>
        <v>0.14377894601162197</v>
      </c>
      <c r="N37" s="17">
        <f t="shared" si="4"/>
        <v>391.7442890089805</v>
      </c>
      <c r="O37" s="17">
        <f t="shared" si="5"/>
        <v>293.2557109910195</v>
      </c>
      <c r="P37" s="23">
        <v>342.5</v>
      </c>
      <c r="Q37" s="18">
        <f t="shared" si="0"/>
        <v>189060</v>
      </c>
    </row>
    <row r="38" spans="1:17" ht="34.5" customHeight="1" x14ac:dyDescent="0.25">
      <c r="A38" s="7">
        <v>34</v>
      </c>
      <c r="B38" s="8" t="s">
        <v>55</v>
      </c>
      <c r="C38" s="26" t="s">
        <v>49</v>
      </c>
      <c r="D38" s="10">
        <v>3570</v>
      </c>
      <c r="E38" s="20">
        <v>11.5</v>
      </c>
      <c r="F38" s="20">
        <v>41055</v>
      </c>
      <c r="G38" s="21">
        <v>11.5</v>
      </c>
      <c r="H38" s="21">
        <v>11.5</v>
      </c>
      <c r="I38" s="22">
        <v>18</v>
      </c>
      <c r="J38" s="22">
        <v>15</v>
      </c>
      <c r="K38" s="14">
        <f t="shared" si="1"/>
        <v>14</v>
      </c>
      <c r="L38" s="15">
        <f t="shared" si="2"/>
        <v>3.1358146203711299</v>
      </c>
      <c r="M38" s="16">
        <f t="shared" si="3"/>
        <v>0.22398675859793785</v>
      </c>
      <c r="N38" s="17">
        <f t="shared" si="4"/>
        <v>17.135814620371129</v>
      </c>
      <c r="O38" s="17">
        <f t="shared" si="5"/>
        <v>10.86418537962887</v>
      </c>
      <c r="P38" s="23">
        <v>14</v>
      </c>
      <c r="Q38" s="18">
        <f t="shared" si="0"/>
        <v>49980</v>
      </c>
    </row>
    <row r="39" spans="1:17" ht="32.25" customHeight="1" x14ac:dyDescent="0.25">
      <c r="A39" s="6">
        <v>35</v>
      </c>
      <c r="B39" s="8" t="s">
        <v>56</v>
      </c>
      <c r="C39" s="26" t="s">
        <v>49</v>
      </c>
      <c r="D39" s="10">
        <v>3310</v>
      </c>
      <c r="E39" s="20">
        <v>17.5</v>
      </c>
      <c r="F39" s="20">
        <v>57925</v>
      </c>
      <c r="G39" s="21">
        <v>17.5</v>
      </c>
      <c r="H39" s="22"/>
      <c r="I39" s="22">
        <v>25</v>
      </c>
      <c r="J39" s="22">
        <v>20</v>
      </c>
      <c r="K39" s="14">
        <f t="shared" si="1"/>
        <v>20.833333333333332</v>
      </c>
      <c r="L39" s="15">
        <f t="shared" si="2"/>
        <v>3.8188130791298716</v>
      </c>
      <c r="M39" s="16">
        <f t="shared" si="3"/>
        <v>0.18330302779823385</v>
      </c>
      <c r="N39" s="17">
        <f t="shared" si="4"/>
        <v>24.652146412463203</v>
      </c>
      <c r="O39" s="17">
        <f t="shared" si="5"/>
        <v>17.014520254203461</v>
      </c>
      <c r="P39" s="23">
        <v>20.83</v>
      </c>
      <c r="Q39" s="18">
        <f t="shared" si="0"/>
        <v>68947.299999999988</v>
      </c>
    </row>
    <row r="40" spans="1:17" ht="38.25" customHeight="1" x14ac:dyDescent="0.25">
      <c r="A40" s="7">
        <v>36</v>
      </c>
      <c r="B40" s="8" t="s">
        <v>57</v>
      </c>
      <c r="C40" s="26" t="s">
        <v>49</v>
      </c>
      <c r="D40" s="10">
        <v>1260</v>
      </c>
      <c r="E40" s="20">
        <v>18.5</v>
      </c>
      <c r="F40" s="20">
        <v>23310</v>
      </c>
      <c r="G40" s="21">
        <v>18.5</v>
      </c>
      <c r="H40" s="22"/>
      <c r="I40" s="22">
        <v>30</v>
      </c>
      <c r="J40" s="22">
        <v>30</v>
      </c>
      <c r="K40" s="14">
        <f t="shared" si="1"/>
        <v>26.166666666666668</v>
      </c>
      <c r="L40" s="15">
        <f t="shared" si="2"/>
        <v>6.6395280956806904</v>
      </c>
      <c r="M40" s="16">
        <f t="shared" si="3"/>
        <v>0.25373992722346589</v>
      </c>
      <c r="N40" s="17">
        <f t="shared" si="4"/>
        <v>32.80619476234736</v>
      </c>
      <c r="O40" s="17">
        <f t="shared" si="5"/>
        <v>19.527138570985976</v>
      </c>
      <c r="P40" s="23">
        <v>26.17</v>
      </c>
      <c r="Q40" s="18">
        <f t="shared" si="0"/>
        <v>32974.200000000004</v>
      </c>
    </row>
    <row r="41" spans="1:17" ht="43.5" customHeight="1" x14ac:dyDescent="0.25">
      <c r="A41" s="6">
        <v>37</v>
      </c>
      <c r="B41" s="8" t="s">
        <v>58</v>
      </c>
      <c r="C41" s="26" t="s">
        <v>49</v>
      </c>
      <c r="D41" s="10">
        <v>1210</v>
      </c>
      <c r="E41" s="20">
        <v>25</v>
      </c>
      <c r="F41" s="20">
        <v>30250</v>
      </c>
      <c r="G41" s="21">
        <v>25</v>
      </c>
      <c r="H41" s="22"/>
      <c r="I41" s="22">
        <v>45</v>
      </c>
      <c r="J41" s="22">
        <v>45</v>
      </c>
      <c r="K41" s="14">
        <f t="shared" si="1"/>
        <v>38.333333333333336</v>
      </c>
      <c r="L41" s="15">
        <f t="shared" si="2"/>
        <v>11.547005383792522</v>
      </c>
      <c r="M41" s="16">
        <f t="shared" si="3"/>
        <v>0.30122622740328314</v>
      </c>
      <c r="N41" s="17">
        <f t="shared" si="4"/>
        <v>49.880338717125859</v>
      </c>
      <c r="O41" s="17">
        <f t="shared" si="5"/>
        <v>26.786327949540812</v>
      </c>
      <c r="P41" s="23">
        <v>38.33</v>
      </c>
      <c r="Q41" s="18">
        <f t="shared" si="0"/>
        <v>46379.299999999996</v>
      </c>
    </row>
    <row r="42" spans="1:17" ht="52.5" customHeight="1" x14ac:dyDescent="0.25">
      <c r="A42" s="7">
        <v>38</v>
      </c>
      <c r="B42" s="8" t="s">
        <v>59</v>
      </c>
      <c r="C42" s="26" t="s">
        <v>49</v>
      </c>
      <c r="D42" s="19">
        <v>960</v>
      </c>
      <c r="E42" s="20">
        <v>148.38999999999999</v>
      </c>
      <c r="F42" s="20">
        <v>142454.39999999999</v>
      </c>
      <c r="G42" s="21">
        <v>148.38999999999999</v>
      </c>
      <c r="H42" s="22"/>
      <c r="I42" s="22">
        <v>190</v>
      </c>
      <c r="J42" s="22">
        <v>160</v>
      </c>
      <c r="K42" s="14">
        <f t="shared" si="1"/>
        <v>166.13</v>
      </c>
      <c r="L42" s="15">
        <f t="shared" si="2"/>
        <v>21.471625462456331</v>
      </c>
      <c r="M42" s="16">
        <f t="shared" si="3"/>
        <v>0.12924592465211782</v>
      </c>
      <c r="N42" s="17">
        <f t="shared" si="4"/>
        <v>187.60162546245633</v>
      </c>
      <c r="O42" s="17">
        <f t="shared" si="5"/>
        <v>144.65837453754366</v>
      </c>
      <c r="P42" s="23">
        <v>166.13</v>
      </c>
      <c r="Q42" s="18">
        <f t="shared" si="0"/>
        <v>159484.79999999999</v>
      </c>
    </row>
    <row r="43" spans="1:17" ht="52.5" customHeight="1" x14ac:dyDescent="0.25">
      <c r="A43" s="6">
        <v>39</v>
      </c>
      <c r="B43" s="8" t="s">
        <v>60</v>
      </c>
      <c r="C43" s="27" t="s">
        <v>61</v>
      </c>
      <c r="D43" s="27">
        <v>463</v>
      </c>
      <c r="E43" s="20">
        <v>241.1</v>
      </c>
      <c r="F43" s="20">
        <v>111629.3</v>
      </c>
      <c r="G43" s="21">
        <v>241.1</v>
      </c>
      <c r="H43" s="22"/>
      <c r="I43" s="22">
        <v>360</v>
      </c>
      <c r="J43" s="22">
        <v>320</v>
      </c>
      <c r="K43" s="14">
        <f t="shared" si="1"/>
        <v>307.03333333333336</v>
      </c>
      <c r="L43" s="15">
        <f t="shared" si="2"/>
        <v>60.50126720435938</v>
      </c>
      <c r="M43" s="16">
        <f t="shared" si="3"/>
        <v>0.19705113626433407</v>
      </c>
      <c r="N43" s="17">
        <f t="shared" si="4"/>
        <v>367.53460053769277</v>
      </c>
      <c r="O43" s="17">
        <f t="shared" si="5"/>
        <v>246.53206612897398</v>
      </c>
      <c r="P43" s="23">
        <v>307.02999999999997</v>
      </c>
      <c r="Q43" s="18">
        <f t="shared" si="0"/>
        <v>142154.88999999998</v>
      </c>
    </row>
    <row r="44" spans="1:17" ht="52.5" customHeight="1" x14ac:dyDescent="0.25">
      <c r="A44" s="7">
        <v>40</v>
      </c>
      <c r="B44" s="8" t="s">
        <v>62</v>
      </c>
      <c r="C44" s="19" t="s">
        <v>61</v>
      </c>
      <c r="D44" s="19">
        <v>296</v>
      </c>
      <c r="E44" s="20">
        <v>140</v>
      </c>
      <c r="F44" s="20">
        <v>41440</v>
      </c>
      <c r="G44" s="21">
        <v>140</v>
      </c>
      <c r="H44" s="21">
        <v>140</v>
      </c>
      <c r="I44" s="22">
        <v>300</v>
      </c>
      <c r="J44" s="22">
        <v>270</v>
      </c>
      <c r="K44" s="14">
        <f t="shared" si="1"/>
        <v>212.5</v>
      </c>
      <c r="L44" s="15">
        <f t="shared" si="2"/>
        <v>84.60693430998036</v>
      </c>
      <c r="M44" s="16">
        <f t="shared" si="3"/>
        <v>0.39815027910578993</v>
      </c>
      <c r="N44" s="17">
        <f t="shared" si="4"/>
        <v>297.10693430998037</v>
      </c>
      <c r="O44" s="17">
        <f t="shared" si="5"/>
        <v>127.89306569001964</v>
      </c>
      <c r="P44" s="23">
        <v>212.5</v>
      </c>
      <c r="Q44" s="18">
        <f t="shared" si="0"/>
        <v>62900</v>
      </c>
    </row>
    <row r="45" spans="1:17" ht="52.5" customHeight="1" x14ac:dyDescent="0.25">
      <c r="A45" s="6">
        <v>41</v>
      </c>
      <c r="B45" s="8" t="s">
        <v>63</v>
      </c>
      <c r="C45" s="19" t="s">
        <v>61</v>
      </c>
      <c r="D45" s="19">
        <v>359</v>
      </c>
      <c r="E45" s="20">
        <v>100</v>
      </c>
      <c r="F45" s="20">
        <v>35900</v>
      </c>
      <c r="G45" s="21">
        <v>100</v>
      </c>
      <c r="H45" s="22"/>
      <c r="I45" s="22">
        <v>250</v>
      </c>
      <c r="J45" s="22">
        <v>190</v>
      </c>
      <c r="K45" s="14">
        <f t="shared" si="1"/>
        <v>180</v>
      </c>
      <c r="L45" s="15">
        <f t="shared" si="2"/>
        <v>75.498344352707491</v>
      </c>
      <c r="M45" s="16">
        <f t="shared" si="3"/>
        <v>0.41943524640393048</v>
      </c>
      <c r="N45" s="17">
        <f t="shared" si="4"/>
        <v>255.49834435270748</v>
      </c>
      <c r="O45" s="17">
        <f t="shared" si="5"/>
        <v>104.50165564729251</v>
      </c>
      <c r="P45" s="23">
        <v>180</v>
      </c>
      <c r="Q45" s="18">
        <f t="shared" si="0"/>
        <v>64620</v>
      </c>
    </row>
    <row r="46" spans="1:17" ht="52.5" customHeight="1" x14ac:dyDescent="0.25">
      <c r="A46" s="7">
        <v>42</v>
      </c>
      <c r="B46" s="8" t="s">
        <v>64</v>
      </c>
      <c r="C46" s="19" t="s">
        <v>16</v>
      </c>
      <c r="D46" s="10">
        <v>1710</v>
      </c>
      <c r="E46" s="20">
        <v>69.59</v>
      </c>
      <c r="F46" s="20">
        <v>118998.9</v>
      </c>
      <c r="G46" s="21">
        <v>69.59</v>
      </c>
      <c r="H46" s="22"/>
      <c r="I46" s="22">
        <v>90</v>
      </c>
      <c r="J46" s="22">
        <v>90</v>
      </c>
      <c r="K46" s="14">
        <f t="shared" si="1"/>
        <v>83.196666666666673</v>
      </c>
      <c r="L46" s="15">
        <f t="shared" si="2"/>
        <v>11.783718994160267</v>
      </c>
      <c r="M46" s="16">
        <f t="shared" si="3"/>
        <v>0.14163691246636803</v>
      </c>
      <c r="N46" s="17">
        <f t="shared" si="4"/>
        <v>94.98038566082694</v>
      </c>
      <c r="O46" s="17">
        <f t="shared" si="5"/>
        <v>71.412947672506405</v>
      </c>
      <c r="P46" s="23">
        <v>83.2</v>
      </c>
      <c r="Q46" s="18">
        <f t="shared" si="0"/>
        <v>142272</v>
      </c>
    </row>
    <row r="47" spans="1:17" ht="60" customHeight="1" x14ac:dyDescent="0.25">
      <c r="A47" s="6">
        <v>43</v>
      </c>
      <c r="B47" s="8" t="s">
        <v>65</v>
      </c>
      <c r="C47" s="26" t="s">
        <v>16</v>
      </c>
      <c r="D47" s="10">
        <v>1686</v>
      </c>
      <c r="E47" s="20">
        <v>2995.2</v>
      </c>
      <c r="F47" s="20">
        <v>5049907.2000000002</v>
      </c>
      <c r="G47" s="21">
        <v>2995.2</v>
      </c>
      <c r="H47" s="21">
        <v>2995.25</v>
      </c>
      <c r="I47" s="22">
        <v>4800</v>
      </c>
      <c r="J47" s="22">
        <v>4500</v>
      </c>
      <c r="K47" s="14">
        <f t="shared" si="1"/>
        <v>3822.6125000000002</v>
      </c>
      <c r="L47" s="15">
        <f t="shared" si="2"/>
        <v>963.20304226315568</v>
      </c>
      <c r="M47" s="16">
        <f t="shared" si="3"/>
        <v>0.25197506738209946</v>
      </c>
      <c r="N47" s="17">
        <f t="shared" si="4"/>
        <v>4785.8155422631562</v>
      </c>
      <c r="O47" s="17">
        <f t="shared" si="5"/>
        <v>2859.4094577368446</v>
      </c>
      <c r="P47" s="23">
        <v>3822.61</v>
      </c>
      <c r="Q47" s="18">
        <f t="shared" si="0"/>
        <v>6444920.46</v>
      </c>
    </row>
    <row r="48" spans="1:17" ht="15" customHeight="1" x14ac:dyDescent="0.25">
      <c r="A48" s="29" t="s">
        <v>11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>
        <f>SUM(Q5:Q47)</f>
        <v>17574439.690000001</v>
      </c>
      <c r="Q48" s="32"/>
    </row>
    <row r="50" spans="2:8" ht="30" customHeight="1" x14ac:dyDescent="0.25">
      <c r="B50" s="28" t="s">
        <v>71</v>
      </c>
      <c r="C50" s="28"/>
      <c r="D50" s="28"/>
      <c r="E50" s="28"/>
      <c r="F50" s="28"/>
      <c r="G50" s="1"/>
      <c r="H50" t="s">
        <v>10</v>
      </c>
    </row>
    <row r="51" spans="2:8" ht="29.25" customHeight="1" x14ac:dyDescent="0.25">
      <c r="B51" s="28" t="s">
        <v>72</v>
      </c>
      <c r="C51" s="28"/>
      <c r="D51" s="28"/>
      <c r="E51" s="28"/>
      <c r="F51" s="28"/>
      <c r="G51" s="1"/>
    </row>
    <row r="52" spans="2:8" ht="30" customHeight="1" x14ac:dyDescent="0.25">
      <c r="B52" s="28" t="s">
        <v>73</v>
      </c>
      <c r="C52" s="28"/>
      <c r="D52" s="28"/>
      <c r="E52" s="28"/>
      <c r="F52" s="28"/>
      <c r="G52" s="1"/>
    </row>
    <row r="53" spans="2:8" ht="34.5" customHeight="1" x14ac:dyDescent="0.25">
      <c r="B53" s="28" t="s">
        <v>74</v>
      </c>
      <c r="C53" s="28"/>
      <c r="D53" s="28"/>
      <c r="E53" s="28"/>
      <c r="F53" s="28"/>
    </row>
    <row r="54" spans="2:8" x14ac:dyDescent="0.25">
      <c r="B54" s="28"/>
      <c r="C54" s="28"/>
      <c r="D54" s="28"/>
      <c r="E54" s="28"/>
      <c r="F54" s="28"/>
    </row>
    <row r="56" spans="2:8" x14ac:dyDescent="0.25">
      <c r="B56" s="28"/>
      <c r="C56" s="28"/>
      <c r="D56" s="28"/>
      <c r="E56" s="28"/>
      <c r="F56" s="28"/>
      <c r="G56" s="28"/>
    </row>
  </sheetData>
  <mergeCells count="18">
    <mergeCell ref="A48:O48"/>
    <mergeCell ref="P48:Q48"/>
    <mergeCell ref="A1:Q1"/>
    <mergeCell ref="B56:G56"/>
    <mergeCell ref="A2:Q2"/>
    <mergeCell ref="B50:F50"/>
    <mergeCell ref="B51:F51"/>
    <mergeCell ref="B52:F52"/>
    <mergeCell ref="A3:A4"/>
    <mergeCell ref="B3:B4"/>
    <mergeCell ref="C3:C4"/>
    <mergeCell ref="D3:D4"/>
    <mergeCell ref="E3:F3"/>
    <mergeCell ref="B54:F54"/>
    <mergeCell ref="K3:O3"/>
    <mergeCell ref="P3:Q3"/>
    <mergeCell ref="G3:J3"/>
    <mergeCell ref="B53:F53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Resumo</vt:lpstr>
      <vt:lpstr>Mapa de 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Ikaro</dc:creator>
  <cp:lastModifiedBy>Lara Bezerra Moura Macedo Leão</cp:lastModifiedBy>
  <cp:lastPrinted>2023-06-26T16:49:40Z</cp:lastPrinted>
  <dcterms:created xsi:type="dcterms:W3CDTF">2023-06-19T12:44:34Z</dcterms:created>
  <dcterms:modified xsi:type="dcterms:W3CDTF">2025-08-12T14:19:02Z</dcterms:modified>
</cp:coreProperties>
</file>